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gercaiazza-my.sharepoint.com/personal/office_rogercaiazza_onmicrosoft_com/Documents/Documents/2RGGI/Auction market monitoring reports/"/>
    </mc:Choice>
  </mc:AlternateContent>
  <xr:revisionPtr revIDLastSave="1491" documentId="13_ncr:1_{FF05392A-6FE3-4932-A3B5-89299768B8D1}" xr6:coauthVersionLast="47" xr6:coauthVersionMax="47" xr10:uidLastSave="{11767C6C-5C1D-460E-BE13-24DC7104A223}"/>
  <bookViews>
    <workbookView xWindow="-98" yWindow="-98" windowWidth="21795" windowHeight="12975" firstSheet="1" activeTab="2" xr2:uid="{00000000-000D-0000-FFFF-FFFF00000000}"/>
  </bookViews>
  <sheets>
    <sheet name="Old summary" sheetId="1" state="hidden" r:id="rId1"/>
    <sheet name="RGGI" sheetId="7" r:id="rId2"/>
    <sheet name="Prices" sheetId="19" r:id="rId3"/>
    <sheet name="NY Price" sheetId="20" r:id="rId4"/>
    <sheet name="RGGI Allowances" sheetId="9" r:id="rId5"/>
    <sheet name="Tracking" sheetId="12" r:id="rId6"/>
    <sheet name="Sheet1" sheetId="17" r:id="rId7"/>
    <sheet name="Projections" sheetId="16" r:id="rId8"/>
    <sheet name="Analysis" sheetId="15" r:id="rId9"/>
    <sheet name="Emissions" sheetId="11" r:id="rId10"/>
    <sheet name="WAG" sheetId="18" r:id="rId11"/>
    <sheet name="Report" sheetId="13" r:id="rId12"/>
    <sheet name="Potomac Report" sheetId="10" r:id="rId13"/>
    <sheet name="Annual Report" sheetId="14" r:id="rId14"/>
    <sheet name="Potential Bidders" sheetId="8" r:id="rId15"/>
    <sheet name="Compliance Entities" sheetId="5" r:id="rId16"/>
    <sheet name="Auction" sheetId="6" state="hidden" r:id="rId17"/>
    <sheet name="CCR" sheetId="4" state="hidden" r:id="rId18"/>
    <sheet name="HHI Comparison" sheetId="2" state="hidden" r:id="rId19"/>
    <sheet name="Available Alowances" sheetId="3" state="hidden" r:id="rId20"/>
  </sheets>
  <externalReferences>
    <externalReference r:id="rId21"/>
  </externalReferences>
  <definedNames>
    <definedName name="CO2__tons">'[1]RGGI Input'!$N$2:$N$10000</definedName>
    <definedName name="Heat_Input">'[1]RGGI Input'!$R$2:$R$10000</definedName>
    <definedName name="Primary_Fuel">'[1]RGGI Input'!$S$2:$S$10000</definedName>
    <definedName name="State">'[1]RGGI Input'!$A$2:$A$10000</definedName>
    <definedName name="Year">'[1]RGGI Input'!$F$2:$F$10000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2" i="19" l="1"/>
  <c r="P70" i="19"/>
  <c r="P66" i="19"/>
  <c r="P62" i="19"/>
  <c r="P58" i="19"/>
  <c r="P54" i="19"/>
  <c r="P50" i="19"/>
  <c r="P46" i="19"/>
  <c r="P42" i="19"/>
  <c r="P38" i="19"/>
  <c r="P34" i="19"/>
  <c r="P30" i="19"/>
  <c r="P26" i="19"/>
  <c r="P22" i="19"/>
  <c r="P18" i="19"/>
  <c r="P14" i="19"/>
  <c r="P10" i="19"/>
  <c r="P6" i="19"/>
  <c r="Q72" i="19"/>
  <c r="Q70" i="19"/>
  <c r="Q66" i="19"/>
  <c r="Q62" i="19"/>
  <c r="Q58" i="19"/>
  <c r="Q54" i="19"/>
  <c r="Q50" i="19"/>
  <c r="Q46" i="19"/>
  <c r="Q42" i="19"/>
  <c r="Q38" i="19"/>
  <c r="Q34" i="19"/>
  <c r="Q30" i="19"/>
  <c r="Q26" i="19"/>
  <c r="Q22" i="19"/>
  <c r="Q18" i="19"/>
  <c r="Q14" i="19"/>
  <c r="Q10" i="19"/>
  <c r="D5" i="19"/>
  <c r="E5" i="19"/>
  <c r="F5" i="19"/>
  <c r="Q6" i="19" s="1"/>
  <c r="G5" i="19"/>
  <c r="B5" i="19"/>
  <c r="C5" i="19"/>
  <c r="A5" i="19"/>
  <c r="K3" i="7"/>
  <c r="H19" i="9"/>
  <c r="T19" i="9" s="1"/>
  <c r="V19" i="9" s="1"/>
  <c r="C46" i="12"/>
  <c r="D46" i="12" s="1"/>
  <c r="C47" i="12"/>
  <c r="D47" i="12"/>
  <c r="O21" i="17"/>
  <c r="P21" i="17"/>
  <c r="O22" i="17"/>
  <c r="P22" i="17"/>
  <c r="K22" i="17"/>
  <c r="Q22" i="17" s="1"/>
  <c r="R22" i="17" s="1"/>
  <c r="L22" i="17"/>
  <c r="M22" i="17"/>
  <c r="S22" i="17" s="1"/>
  <c r="M21" i="17"/>
  <c r="S21" i="17" s="1"/>
  <c r="L21" i="17"/>
  <c r="K21" i="17"/>
  <c r="Q21" i="17" s="1"/>
  <c r="U40" i="16"/>
  <c r="U41" i="16"/>
  <c r="U39" i="16"/>
  <c r="D36" i="7"/>
  <c r="D35" i="7"/>
  <c r="I45" i="10"/>
  <c r="H45" i="10"/>
  <c r="J30" i="13"/>
  <c r="H30" i="13"/>
  <c r="I22" i="18"/>
  <c r="I21" i="18"/>
  <c r="U32" i="17"/>
  <c r="U28" i="17"/>
  <c r="I15" i="18"/>
  <c r="J15" i="18"/>
  <c r="K15" i="18"/>
  <c r="I16" i="18"/>
  <c r="J16" i="18"/>
  <c r="K16" i="18"/>
  <c r="I17" i="18"/>
  <c r="J17" i="18"/>
  <c r="K17" i="18"/>
  <c r="I18" i="18"/>
  <c r="J18" i="18"/>
  <c r="K18" i="18"/>
  <c r="I19" i="18"/>
  <c r="J19" i="18"/>
  <c r="K19" i="18"/>
  <c r="K11" i="18"/>
  <c r="J11" i="18"/>
  <c r="I11" i="18"/>
  <c r="K13" i="18"/>
  <c r="J13" i="18"/>
  <c r="I13" i="18"/>
  <c r="K12" i="18"/>
  <c r="J12" i="18"/>
  <c r="I12" i="18"/>
  <c r="J14" i="18"/>
  <c r="K14" i="18"/>
  <c r="I14" i="18"/>
  <c r="C6" i="18"/>
  <c r="D6" i="18"/>
  <c r="E6" i="18"/>
  <c r="F6" i="18"/>
  <c r="G6" i="18"/>
  <c r="C7" i="18"/>
  <c r="D7" i="18"/>
  <c r="E7" i="18"/>
  <c r="F7" i="18"/>
  <c r="G7" i="18"/>
  <c r="C8" i="18"/>
  <c r="D8" i="18"/>
  <c r="E8" i="18"/>
  <c r="F8" i="18"/>
  <c r="G8" i="18"/>
  <c r="C9" i="18"/>
  <c r="D9" i="18"/>
  <c r="E9" i="18"/>
  <c r="F9" i="18"/>
  <c r="G9" i="18"/>
  <c r="C10" i="18"/>
  <c r="D10" i="18"/>
  <c r="E10" i="18"/>
  <c r="F10" i="18"/>
  <c r="G10" i="18"/>
  <c r="C11" i="18"/>
  <c r="D11" i="18"/>
  <c r="E11" i="18"/>
  <c r="F11" i="18"/>
  <c r="G11" i="18"/>
  <c r="C12" i="18"/>
  <c r="D12" i="18"/>
  <c r="E12" i="18"/>
  <c r="F12" i="18"/>
  <c r="G12" i="18"/>
  <c r="C13" i="18"/>
  <c r="D13" i="18"/>
  <c r="E13" i="18"/>
  <c r="F13" i="18"/>
  <c r="G13" i="18"/>
  <c r="C14" i="18"/>
  <c r="D14" i="18"/>
  <c r="E14" i="18"/>
  <c r="F14" i="18"/>
  <c r="G14" i="18"/>
  <c r="C15" i="18"/>
  <c r="D15" i="18"/>
  <c r="E15" i="18"/>
  <c r="F15" i="18"/>
  <c r="G15" i="18"/>
  <c r="H15" i="18" s="1"/>
  <c r="C16" i="18"/>
  <c r="D16" i="18"/>
  <c r="E16" i="18"/>
  <c r="F16" i="18"/>
  <c r="G16" i="18"/>
  <c r="C17" i="18"/>
  <c r="D17" i="18"/>
  <c r="E17" i="18"/>
  <c r="F17" i="18"/>
  <c r="G17" i="18"/>
  <c r="C18" i="18"/>
  <c r="D18" i="18"/>
  <c r="E18" i="18"/>
  <c r="F18" i="18"/>
  <c r="G18" i="18"/>
  <c r="C19" i="18"/>
  <c r="C20" i="18" s="1"/>
  <c r="C21" i="18" s="1"/>
  <c r="D19" i="18"/>
  <c r="E19" i="18"/>
  <c r="F19" i="18"/>
  <c r="G19" i="18"/>
  <c r="D5" i="18"/>
  <c r="E5" i="18"/>
  <c r="F5" i="18"/>
  <c r="G5" i="18"/>
  <c r="C5" i="18"/>
  <c r="R5" i="17"/>
  <c r="R6" i="17"/>
  <c r="R7" i="17"/>
  <c r="R8" i="17"/>
  <c r="R9" i="17"/>
  <c r="R10" i="17"/>
  <c r="R11" i="17"/>
  <c r="R12" i="17"/>
  <c r="R13" i="17"/>
  <c r="R14" i="17"/>
  <c r="R15" i="17"/>
  <c r="R16" i="17"/>
  <c r="R17" i="17"/>
  <c r="R18" i="17"/>
  <c r="R19" i="17"/>
  <c r="R20" i="17"/>
  <c r="R24" i="17"/>
  <c r="R25" i="17"/>
  <c r="R26" i="17"/>
  <c r="R27" i="17"/>
  <c r="R28" i="17"/>
  <c r="R29" i="17"/>
  <c r="R30" i="17"/>
  <c r="R31" i="17"/>
  <c r="R4" i="17"/>
  <c r="E33" i="17"/>
  <c r="F33" i="17" s="1"/>
  <c r="T31" i="17" s="1"/>
  <c r="P28" i="17" s="1"/>
  <c r="F29" i="17"/>
  <c r="F30" i="17"/>
  <c r="F31" i="17"/>
  <c r="F32" i="17"/>
  <c r="F28" i="17"/>
  <c r="R21" i="17" l="1"/>
  <c r="U19" i="9"/>
  <c r="W19" i="9" s="1"/>
  <c r="H17" i="18"/>
  <c r="C22" i="18"/>
  <c r="H16" i="18"/>
  <c r="H8" i="18"/>
  <c r="H11" i="18"/>
  <c r="H18" i="18"/>
  <c r="H14" i="18"/>
  <c r="H10" i="18"/>
  <c r="H6" i="18"/>
  <c r="H13" i="18"/>
  <c r="H9" i="18"/>
  <c r="H5" i="18"/>
  <c r="H12" i="18"/>
  <c r="D20" i="18"/>
  <c r="D21" i="18" s="1"/>
  <c r="D22" i="18" s="1"/>
  <c r="H7" i="18"/>
  <c r="G20" i="18"/>
  <c r="G21" i="18" s="1"/>
  <c r="G22" i="18" s="1"/>
  <c r="F20" i="18"/>
  <c r="F21" i="18" s="1"/>
  <c r="F22" i="18" s="1"/>
  <c r="E20" i="18"/>
  <c r="E21" i="18" s="1"/>
  <c r="E22" i="18" s="1"/>
  <c r="H19" i="18"/>
  <c r="E34" i="17"/>
  <c r="C10" i="17"/>
  <c r="N19" i="17"/>
  <c r="E8" i="17" s="1"/>
  <c r="N15" i="17"/>
  <c r="D8" i="17" s="1"/>
  <c r="N11" i="17"/>
  <c r="C8" i="17" s="1"/>
  <c r="C11" i="17" s="1"/>
  <c r="N7" i="17"/>
  <c r="S20" i="17"/>
  <c r="Q20" i="17"/>
  <c r="P20" i="17"/>
  <c r="O20" i="17"/>
  <c r="O24" i="17" s="1"/>
  <c r="O28" i="17" s="1"/>
  <c r="S19" i="17"/>
  <c r="Q19" i="17"/>
  <c r="P19" i="17"/>
  <c r="O19" i="17"/>
  <c r="O23" i="17" s="1"/>
  <c r="O27" i="17" s="1"/>
  <c r="O31" i="17" s="1"/>
  <c r="S18" i="17"/>
  <c r="Q18" i="17"/>
  <c r="P18" i="17"/>
  <c r="O18" i="17"/>
  <c r="O26" i="17" s="1"/>
  <c r="O30" i="17" s="1"/>
  <c r="S17" i="17"/>
  <c r="Q17" i="17"/>
  <c r="P17" i="17"/>
  <c r="O17" i="17"/>
  <c r="O25" i="17" s="1"/>
  <c r="O29" i="17" s="1"/>
  <c r="S16" i="17"/>
  <c r="Q16" i="17"/>
  <c r="P16" i="17"/>
  <c r="O16" i="17"/>
  <c r="S15" i="17"/>
  <c r="Q15" i="17"/>
  <c r="P15" i="17"/>
  <c r="O15" i="17"/>
  <c r="S14" i="17"/>
  <c r="Q14" i="17"/>
  <c r="P14" i="17"/>
  <c r="O14" i="17"/>
  <c r="S13" i="17"/>
  <c r="Q13" i="17"/>
  <c r="P13" i="17"/>
  <c r="O13" i="17"/>
  <c r="S12" i="17"/>
  <c r="Q12" i="17"/>
  <c r="P12" i="17"/>
  <c r="O12" i="17"/>
  <c r="S11" i="17"/>
  <c r="Q11" i="17"/>
  <c r="P11" i="17"/>
  <c r="O11" i="17"/>
  <c r="S10" i="17"/>
  <c r="Q10" i="17"/>
  <c r="P10" i="17"/>
  <c r="O10" i="17"/>
  <c r="S9" i="17"/>
  <c r="Q9" i="17"/>
  <c r="P9" i="17"/>
  <c r="O9" i="17"/>
  <c r="S8" i="17"/>
  <c r="Q8" i="17"/>
  <c r="P8" i="17"/>
  <c r="O8" i="17"/>
  <c r="S7" i="17"/>
  <c r="Q7" i="17"/>
  <c r="P7" i="17"/>
  <c r="O7" i="17"/>
  <c r="S6" i="17"/>
  <c r="Q6" i="17"/>
  <c r="P6" i="17"/>
  <c r="O6" i="17"/>
  <c r="S5" i="17"/>
  <c r="Q5" i="17"/>
  <c r="P5" i="17"/>
  <c r="O5" i="17"/>
  <c r="S4" i="17"/>
  <c r="Q4" i="17"/>
  <c r="P4" i="17"/>
  <c r="O4" i="17"/>
  <c r="V50" i="16"/>
  <c r="D45" i="7"/>
  <c r="F45" i="7" s="1"/>
  <c r="H45" i="7" s="1"/>
  <c r="D46" i="7"/>
  <c r="F46" i="7" s="1"/>
  <c r="H46" i="7" s="1"/>
  <c r="D47" i="7"/>
  <c r="F47" i="7" s="1"/>
  <c r="H47" i="7" s="1"/>
  <c r="D44" i="7"/>
  <c r="F44" i="7" s="1"/>
  <c r="U48" i="16"/>
  <c r="U49" i="16"/>
  <c r="U50" i="16"/>
  <c r="T48" i="16"/>
  <c r="T49" i="16"/>
  <c r="T50" i="16"/>
  <c r="T47" i="16"/>
  <c r="U47" i="16"/>
  <c r="Q6" i="16"/>
  <c r="Q7" i="16"/>
  <c r="Q8" i="16"/>
  <c r="Q9" i="16"/>
  <c r="Q10" i="16"/>
  <c r="Q11" i="16"/>
  <c r="Q12" i="16"/>
  <c r="Q13" i="16"/>
  <c r="Q14" i="16"/>
  <c r="Q15" i="16"/>
  <c r="Q16" i="16"/>
  <c r="Q5" i="16"/>
  <c r="U6" i="16"/>
  <c r="U7" i="16"/>
  <c r="U8" i="16"/>
  <c r="U9" i="16"/>
  <c r="U10" i="16"/>
  <c r="U11" i="16"/>
  <c r="U12" i="16"/>
  <c r="U13" i="16"/>
  <c r="U14" i="16"/>
  <c r="U15" i="16"/>
  <c r="U16" i="16"/>
  <c r="U5" i="16"/>
  <c r="H33" i="7"/>
  <c r="F54" i="7" l="1"/>
  <c r="C45" i="12"/>
  <c r="D45" i="12" s="1"/>
  <c r="H20" i="18"/>
  <c r="H22" i="18"/>
  <c r="H21" i="18"/>
  <c r="F34" i="17"/>
  <c r="E35" i="17"/>
  <c r="G8" i="17"/>
  <c r="T27" i="17" s="1"/>
  <c r="F8" i="17"/>
  <c r="T22" i="17" s="1"/>
  <c r="P23" i="17" s="1"/>
  <c r="R23" i="17" s="1"/>
  <c r="U24" i="17" s="1"/>
  <c r="H44" i="7"/>
  <c r="L47" i="7" s="1"/>
  <c r="P24" i="17" l="1"/>
  <c r="Q24" i="17"/>
  <c r="P25" i="17"/>
  <c r="P26" i="17" s="1"/>
  <c r="P27" i="17" s="1"/>
  <c r="P29" i="17" s="1"/>
  <c r="P30" i="17" s="1"/>
  <c r="P31" i="17" s="1"/>
  <c r="F35" i="17"/>
  <c r="E36" i="17"/>
  <c r="E39" i="7"/>
  <c r="F36" i="7"/>
  <c r="H36" i="7" s="1"/>
  <c r="D37" i="7"/>
  <c r="F37" i="7" s="1"/>
  <c r="H37" i="7" s="1"/>
  <c r="D39" i="7"/>
  <c r="D40" i="7"/>
  <c r="F40" i="7" s="1"/>
  <c r="H40" i="7" s="1"/>
  <c r="D41" i="7"/>
  <c r="F41" i="7" s="1"/>
  <c r="H41" i="7" s="1"/>
  <c r="D42" i="7"/>
  <c r="F42" i="7" s="1"/>
  <c r="H42" i="7" s="1"/>
  <c r="F35" i="7"/>
  <c r="H35" i="7" s="1"/>
  <c r="J35" i="7" s="1"/>
  <c r="T42" i="16"/>
  <c r="T46" i="16" s="1"/>
  <c r="U46" i="16" s="1"/>
  <c r="T41" i="16"/>
  <c r="T45" i="16" s="1"/>
  <c r="U45" i="16" s="1"/>
  <c r="T40" i="16"/>
  <c r="T44" i="16" s="1"/>
  <c r="U44" i="16" s="1"/>
  <c r="V38" i="16"/>
  <c r="T38" i="16"/>
  <c r="T37" i="16"/>
  <c r="T36" i="16"/>
  <c r="T35" i="16"/>
  <c r="T34" i="16"/>
  <c r="T33" i="16"/>
  <c r="T32" i="16"/>
  <c r="T31" i="16"/>
  <c r="T30" i="16"/>
  <c r="T29" i="16"/>
  <c r="T28" i="16"/>
  <c r="T27" i="16"/>
  <c r="T39" i="16" s="1"/>
  <c r="G5" i="16"/>
  <c r="L5" i="16" s="1"/>
  <c r="H5" i="16"/>
  <c r="I5" i="16"/>
  <c r="N5" i="16"/>
  <c r="G6" i="16"/>
  <c r="L6" i="16" s="1"/>
  <c r="H6" i="16"/>
  <c r="I6" i="16"/>
  <c r="N6" i="16" s="1"/>
  <c r="G7" i="16"/>
  <c r="H7" i="16"/>
  <c r="I7" i="16"/>
  <c r="L7" i="16"/>
  <c r="N7" i="16"/>
  <c r="G8" i="16"/>
  <c r="H8" i="16"/>
  <c r="H16" i="16" s="1"/>
  <c r="I8" i="16"/>
  <c r="I16" i="16" s="1"/>
  <c r="L8" i="16"/>
  <c r="N8" i="16"/>
  <c r="G9" i="16"/>
  <c r="L9" i="16" s="1"/>
  <c r="H9" i="16"/>
  <c r="I9" i="16"/>
  <c r="N9" i="16"/>
  <c r="G10" i="16"/>
  <c r="L10" i="16" s="1"/>
  <c r="H10" i="16"/>
  <c r="I10" i="16"/>
  <c r="N10" i="16" s="1"/>
  <c r="G11" i="16"/>
  <c r="H11" i="16"/>
  <c r="I11" i="16"/>
  <c r="L11" i="16"/>
  <c r="N11" i="16"/>
  <c r="G12" i="16"/>
  <c r="H12" i="16"/>
  <c r="I12" i="16"/>
  <c r="L12" i="16"/>
  <c r="N12" i="16"/>
  <c r="G13" i="16"/>
  <c r="L13" i="16" s="1"/>
  <c r="H13" i="16"/>
  <c r="I13" i="16"/>
  <c r="N13" i="16"/>
  <c r="G14" i="16"/>
  <c r="L14" i="16" s="1"/>
  <c r="H14" i="16"/>
  <c r="I14" i="16"/>
  <c r="N14" i="16" s="1"/>
  <c r="B16" i="16"/>
  <c r="C16" i="16"/>
  <c r="D16" i="16"/>
  <c r="M16" i="16"/>
  <c r="D23" i="16"/>
  <c r="F36" i="17" l="1"/>
  <c r="E37" i="17"/>
  <c r="F39" i="7"/>
  <c r="J36" i="7"/>
  <c r="J37" i="7" s="1"/>
  <c r="J38" i="7" s="1"/>
  <c r="H39" i="7"/>
  <c r="L42" i="7" s="1"/>
  <c r="F53" i="7"/>
  <c r="F52" i="7"/>
  <c r="T43" i="16"/>
  <c r="U43" i="16" s="1"/>
  <c r="V46" i="16" s="1"/>
  <c r="U42" i="16"/>
  <c r="I23" i="16"/>
  <c r="N16" i="16"/>
  <c r="L16" i="16"/>
  <c r="G16" i="16"/>
  <c r="J39" i="7" l="1"/>
  <c r="J40" i="7" s="1"/>
  <c r="J41" i="7" s="1"/>
  <c r="J42" i="7" s="1"/>
  <c r="V42" i="16"/>
  <c r="J43" i="7" l="1"/>
  <c r="J44" i="7" s="1"/>
  <c r="J45" i="7" s="1"/>
  <c r="J46" i="7" s="1"/>
  <c r="J47" i="7" s="1"/>
  <c r="J48" i="7" s="1"/>
  <c r="D29" i="15"/>
  <c r="E29" i="15" s="1"/>
  <c r="K28" i="15"/>
  <c r="E28" i="15"/>
  <c r="D27" i="15"/>
  <c r="D26" i="15"/>
  <c r="D25" i="15"/>
  <c r="D24" i="15"/>
  <c r="K23" i="15"/>
  <c r="D22" i="15"/>
  <c r="D21" i="15"/>
  <c r="D20" i="15"/>
  <c r="D19" i="15"/>
  <c r="K18" i="15"/>
  <c r="D17" i="15"/>
  <c r="D16" i="15"/>
  <c r="D15" i="15"/>
  <c r="D14" i="15"/>
  <c r="D12" i="15"/>
  <c r="L12" i="15" s="1"/>
  <c r="D11" i="15"/>
  <c r="L11" i="15" s="1"/>
  <c r="L10" i="15"/>
  <c r="D10" i="15"/>
  <c r="D9" i="15"/>
  <c r="L9" i="15" s="1"/>
  <c r="K8" i="15"/>
  <c r="K12" i="15" s="1"/>
  <c r="K7" i="15"/>
  <c r="H41" i="11"/>
  <c r="F41" i="11"/>
  <c r="G41" i="11"/>
  <c r="E41" i="11"/>
  <c r="D41" i="11"/>
  <c r="C41" i="11"/>
  <c r="O30" i="15" l="1"/>
  <c r="N30" i="15"/>
  <c r="E31" i="15"/>
  <c r="E32" i="15" s="1"/>
  <c r="E33" i="15" s="1"/>
  <c r="G25" i="14" l="1"/>
  <c r="B9" i="14"/>
  <c r="B10" i="14"/>
  <c r="B11" i="14"/>
  <c r="B12" i="14"/>
  <c r="B13" i="14"/>
  <c r="B14" i="14"/>
  <c r="B15" i="14"/>
  <c r="B16" i="14"/>
  <c r="B17" i="14"/>
  <c r="B18" i="14"/>
  <c r="B19" i="14"/>
  <c r="B20" i="14"/>
  <c r="B21" i="14"/>
  <c r="B22" i="14"/>
  <c r="B8" i="14"/>
  <c r="R17" i="13"/>
  <c r="P19" i="13"/>
  <c r="P20" i="13"/>
  <c r="P21" i="13"/>
  <c r="P22" i="13"/>
  <c r="P23" i="13"/>
  <c r="P24" i="13"/>
  <c r="P25" i="13"/>
  <c r="P26" i="13"/>
  <c r="P27" i="13"/>
  <c r="P28" i="13"/>
  <c r="P29" i="13"/>
  <c r="P30" i="13"/>
  <c r="P18" i="13"/>
  <c r="N19" i="13"/>
  <c r="N20" i="13"/>
  <c r="N21" i="13"/>
  <c r="N22" i="13"/>
  <c r="N23" i="13"/>
  <c r="N24" i="13"/>
  <c r="N25" i="13"/>
  <c r="N26" i="13"/>
  <c r="N27" i="13"/>
  <c r="N28" i="13"/>
  <c r="N29" i="13"/>
  <c r="N30" i="13"/>
  <c r="N18" i="13"/>
  <c r="L19" i="13"/>
  <c r="L20" i="13"/>
  <c r="L21" i="13"/>
  <c r="L22" i="13"/>
  <c r="L23" i="13"/>
  <c r="L24" i="13"/>
  <c r="L25" i="13"/>
  <c r="L26" i="13"/>
  <c r="L27" i="13"/>
  <c r="L28" i="13"/>
  <c r="L29" i="13"/>
  <c r="L18" i="13"/>
  <c r="D19" i="13"/>
  <c r="E19" i="13"/>
  <c r="F19" i="13"/>
  <c r="G19" i="13"/>
  <c r="I19" i="13"/>
  <c r="D20" i="13"/>
  <c r="E20" i="13"/>
  <c r="F20" i="13"/>
  <c r="G20" i="13"/>
  <c r="H20" i="13" s="1"/>
  <c r="I20" i="13"/>
  <c r="J20" i="13" s="1"/>
  <c r="D21" i="13"/>
  <c r="E21" i="13"/>
  <c r="F21" i="13"/>
  <c r="G21" i="13"/>
  <c r="H21" i="13" s="1"/>
  <c r="I21" i="13"/>
  <c r="D22" i="13"/>
  <c r="E22" i="13"/>
  <c r="F22" i="13"/>
  <c r="G22" i="13"/>
  <c r="H22" i="13" s="1"/>
  <c r="I22" i="13"/>
  <c r="J22" i="13" s="1"/>
  <c r="D23" i="13"/>
  <c r="E23" i="13"/>
  <c r="F23" i="13"/>
  <c r="G23" i="13"/>
  <c r="I23" i="13"/>
  <c r="D24" i="13"/>
  <c r="E24" i="13"/>
  <c r="F24" i="13"/>
  <c r="G24" i="13"/>
  <c r="H24" i="13" s="1"/>
  <c r="I24" i="13"/>
  <c r="J24" i="13" s="1"/>
  <c r="D25" i="13"/>
  <c r="E25" i="13"/>
  <c r="F25" i="13"/>
  <c r="G25" i="13"/>
  <c r="H25" i="13" s="1"/>
  <c r="I25" i="13"/>
  <c r="D26" i="13"/>
  <c r="E26" i="13"/>
  <c r="F26" i="13"/>
  <c r="G26" i="13"/>
  <c r="H26" i="13" s="1"/>
  <c r="I26" i="13"/>
  <c r="J26" i="13" s="1"/>
  <c r="D27" i="13"/>
  <c r="E27" i="13"/>
  <c r="F27" i="13"/>
  <c r="G27" i="13"/>
  <c r="I27" i="13"/>
  <c r="D28" i="13"/>
  <c r="E28" i="13"/>
  <c r="F28" i="13"/>
  <c r="G28" i="13"/>
  <c r="H28" i="13" s="1"/>
  <c r="I28" i="13"/>
  <c r="J28" i="13" s="1"/>
  <c r="D29" i="13"/>
  <c r="E29" i="13"/>
  <c r="F29" i="13"/>
  <c r="G29" i="13"/>
  <c r="H29" i="13" s="1"/>
  <c r="I29" i="13"/>
  <c r="D30" i="13"/>
  <c r="E30" i="13"/>
  <c r="D31" i="13"/>
  <c r="E31" i="13"/>
  <c r="D32" i="13"/>
  <c r="E32" i="13"/>
  <c r="E18" i="13"/>
  <c r="F18" i="13"/>
  <c r="J18" i="13" s="1"/>
  <c r="G18" i="13"/>
  <c r="I18" i="13"/>
  <c r="D18" i="13"/>
  <c r="A13" i="13"/>
  <c r="A12" i="13"/>
  <c r="A11" i="13"/>
  <c r="A7" i="13"/>
  <c r="A6" i="13"/>
  <c r="A5" i="13"/>
  <c r="J19" i="13" l="1"/>
  <c r="J23" i="13"/>
  <c r="J29" i="13"/>
  <c r="J25" i="13"/>
  <c r="J21" i="13"/>
  <c r="H19" i="13"/>
  <c r="J27" i="13"/>
  <c r="H27" i="13"/>
  <c r="H23" i="13"/>
  <c r="H18" i="13"/>
  <c r="F25" i="14"/>
  <c r="A10" i="13"/>
  <c r="C26" i="11" l="1"/>
  <c r="D26" i="11"/>
  <c r="E26" i="11"/>
  <c r="F26" i="11"/>
  <c r="G26" i="11"/>
  <c r="H26" i="11"/>
  <c r="C27" i="11"/>
  <c r="D27" i="11"/>
  <c r="E27" i="11"/>
  <c r="F27" i="11"/>
  <c r="G27" i="11"/>
  <c r="H27" i="11"/>
  <c r="C28" i="11"/>
  <c r="D28" i="11"/>
  <c r="E28" i="11"/>
  <c r="F28" i="11"/>
  <c r="G28" i="11"/>
  <c r="H28" i="11"/>
  <c r="C29" i="11"/>
  <c r="D29" i="11"/>
  <c r="E29" i="11"/>
  <c r="F29" i="11"/>
  <c r="G29" i="11"/>
  <c r="H29" i="11"/>
  <c r="C30" i="11"/>
  <c r="D30" i="11"/>
  <c r="E30" i="11"/>
  <c r="F30" i="11"/>
  <c r="G30" i="11"/>
  <c r="H30" i="11"/>
  <c r="C31" i="11"/>
  <c r="D31" i="11"/>
  <c r="E31" i="11"/>
  <c r="F31" i="11"/>
  <c r="G31" i="11"/>
  <c r="H31" i="11"/>
  <c r="C32" i="11"/>
  <c r="D32" i="11"/>
  <c r="E32" i="11"/>
  <c r="F32" i="11"/>
  <c r="G32" i="11"/>
  <c r="H32" i="11"/>
  <c r="C33" i="11"/>
  <c r="D33" i="11"/>
  <c r="E33" i="11"/>
  <c r="F33" i="11"/>
  <c r="G33" i="11"/>
  <c r="H33" i="11"/>
  <c r="C34" i="11"/>
  <c r="D34" i="11"/>
  <c r="E34" i="11"/>
  <c r="F34" i="11"/>
  <c r="G34" i="11"/>
  <c r="H34" i="11"/>
  <c r="C35" i="11"/>
  <c r="D35" i="11"/>
  <c r="E35" i="11"/>
  <c r="F35" i="11"/>
  <c r="G35" i="11"/>
  <c r="H35" i="11"/>
  <c r="C36" i="11"/>
  <c r="D36" i="11"/>
  <c r="E36" i="11"/>
  <c r="F36" i="11"/>
  <c r="G36" i="11"/>
  <c r="H36" i="11"/>
  <c r="C37" i="11"/>
  <c r="D37" i="11"/>
  <c r="E37" i="11"/>
  <c r="F37" i="11"/>
  <c r="G37" i="11"/>
  <c r="H37" i="11"/>
  <c r="C38" i="11"/>
  <c r="D38" i="11"/>
  <c r="E38" i="11"/>
  <c r="F38" i="11"/>
  <c r="G38" i="11"/>
  <c r="H38" i="11"/>
  <c r="C39" i="11"/>
  <c r="D39" i="11"/>
  <c r="E39" i="11"/>
  <c r="F39" i="11"/>
  <c r="G39" i="11"/>
  <c r="H39" i="11"/>
  <c r="D25" i="11"/>
  <c r="E25" i="11"/>
  <c r="F25" i="11"/>
  <c r="G25" i="11"/>
  <c r="H25" i="11"/>
  <c r="C25" i="11"/>
  <c r="V5" i="9"/>
  <c r="W5" i="9"/>
  <c r="V6" i="9"/>
  <c r="W6" i="9"/>
  <c r="V7" i="9"/>
  <c r="W7" i="9"/>
  <c r="V8" i="9"/>
  <c r="W8" i="9"/>
  <c r="V9" i="9"/>
  <c r="W9" i="9"/>
  <c r="V10" i="9"/>
  <c r="W10" i="9"/>
  <c r="V11" i="9"/>
  <c r="W11" i="9"/>
  <c r="V12" i="9"/>
  <c r="W12" i="9"/>
  <c r="V13" i="9"/>
  <c r="W13" i="9"/>
  <c r="V14" i="9"/>
  <c r="W14" i="9"/>
  <c r="V15" i="9"/>
  <c r="W15" i="9"/>
  <c r="V16" i="9"/>
  <c r="W16" i="9"/>
  <c r="V17" i="9"/>
  <c r="W17" i="9"/>
  <c r="V18" i="9"/>
  <c r="W18" i="9"/>
  <c r="W4" i="9"/>
  <c r="V4" i="9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30" i="10"/>
  <c r="R31" i="10"/>
  <c r="R32" i="10"/>
  <c r="R33" i="10"/>
  <c r="R34" i="10"/>
  <c r="R35" i="10"/>
  <c r="R36" i="10"/>
  <c r="R37" i="10"/>
  <c r="R38" i="10"/>
  <c r="R39" i="10"/>
  <c r="R40" i="10"/>
  <c r="R41" i="10"/>
  <c r="R42" i="10"/>
  <c r="R43" i="10"/>
  <c r="R10" i="10"/>
  <c r="R11" i="10"/>
  <c r="R9" i="10"/>
  <c r="P19" i="10"/>
  <c r="P23" i="10"/>
  <c r="Q23" i="10" s="1"/>
  <c r="P27" i="10"/>
  <c r="Q27" i="10" s="1"/>
  <c r="P31" i="10"/>
  <c r="P35" i="10"/>
  <c r="Q35" i="10" s="1"/>
  <c r="P39" i="10"/>
  <c r="Q39" i="10" s="1"/>
  <c r="P43" i="10"/>
  <c r="P15" i="10"/>
  <c r="Q15" i="10" s="1"/>
  <c r="P11" i="10"/>
  <c r="Q11" i="10" s="1"/>
  <c r="F41" i="12"/>
  <c r="U5" i="9"/>
  <c r="U6" i="9"/>
  <c r="U7" i="9"/>
  <c r="C9" i="12" s="1"/>
  <c r="U8" i="9"/>
  <c r="U9" i="9"/>
  <c r="U10" i="9"/>
  <c r="C12" i="12" s="1"/>
  <c r="U11" i="9"/>
  <c r="U12" i="9"/>
  <c r="C20" i="12" s="1"/>
  <c r="U13" i="9"/>
  <c r="U14" i="9"/>
  <c r="C28" i="12" s="1"/>
  <c r="U15" i="9"/>
  <c r="C32" i="12" s="1"/>
  <c r="U16" i="9"/>
  <c r="U17" i="9"/>
  <c r="U18" i="9"/>
  <c r="U4" i="9"/>
  <c r="D24" i="12"/>
  <c r="D23" i="12"/>
  <c r="D22" i="12"/>
  <c r="D21" i="12"/>
  <c r="D16" i="12"/>
  <c r="D15" i="12"/>
  <c r="D14" i="12"/>
  <c r="D13" i="12"/>
  <c r="J13" i="12" s="1"/>
  <c r="J14" i="12" s="1"/>
  <c r="J15" i="12" s="1"/>
  <c r="J16" i="12" s="1"/>
  <c r="J12" i="12"/>
  <c r="C44" i="12"/>
  <c r="D43" i="12" s="1"/>
  <c r="C40" i="12"/>
  <c r="D37" i="12" s="1"/>
  <c r="C36" i="12"/>
  <c r="D34" i="12" s="1"/>
  <c r="C24" i="12"/>
  <c r="C16" i="12"/>
  <c r="C11" i="12"/>
  <c r="C10" i="12"/>
  <c r="C8" i="12"/>
  <c r="C7" i="12"/>
  <c r="C6" i="12"/>
  <c r="E7" i="12"/>
  <c r="F7" i="12" s="1"/>
  <c r="E8" i="12"/>
  <c r="E9" i="12"/>
  <c r="F9" i="12" s="1"/>
  <c r="E10" i="12"/>
  <c r="F10" i="12" s="1"/>
  <c r="E11" i="12"/>
  <c r="E12" i="12"/>
  <c r="F13" i="12" s="1"/>
  <c r="E16" i="12"/>
  <c r="F17" i="12" s="1"/>
  <c r="E20" i="12"/>
  <c r="E24" i="12"/>
  <c r="F25" i="12" s="1"/>
  <c r="E28" i="12"/>
  <c r="F29" i="12" s="1"/>
  <c r="E32" i="12"/>
  <c r="E36" i="12"/>
  <c r="F37" i="12" s="1"/>
  <c r="F45" i="12" s="1"/>
  <c r="E40" i="12"/>
  <c r="E44" i="12"/>
  <c r="E6" i="12"/>
  <c r="F6" i="12" s="1"/>
  <c r="T5" i="9"/>
  <c r="T6" i="9"/>
  <c r="T7" i="9"/>
  <c r="T8" i="9"/>
  <c r="T9" i="9"/>
  <c r="T10" i="9"/>
  <c r="T11" i="9"/>
  <c r="T12" i="9"/>
  <c r="T13" i="9"/>
  <c r="T14" i="9"/>
  <c r="T15" i="9"/>
  <c r="T16" i="9"/>
  <c r="T17" i="9"/>
  <c r="T18" i="9"/>
  <c r="T4" i="9"/>
  <c r="F21" i="12" l="1"/>
  <c r="Q31" i="10"/>
  <c r="Q43" i="10"/>
  <c r="Q19" i="10"/>
  <c r="F33" i="12"/>
  <c r="D29" i="12"/>
  <c r="D30" i="12"/>
  <c r="D32" i="12"/>
  <c r="D31" i="12"/>
  <c r="D28" i="12"/>
  <c r="D27" i="12"/>
  <c r="D26" i="12"/>
  <c r="D25" i="12"/>
  <c r="D19" i="12"/>
  <c r="D17" i="12"/>
  <c r="D20" i="12"/>
  <c r="D18" i="12"/>
  <c r="J17" i="12"/>
  <c r="J18" i="12" s="1"/>
  <c r="J19" i="12" s="1"/>
  <c r="J20" i="12" s="1"/>
  <c r="J21" i="12" s="1"/>
  <c r="J22" i="12" s="1"/>
  <c r="J23" i="12" s="1"/>
  <c r="J24" i="12" s="1"/>
  <c r="J25" i="12" s="1"/>
  <c r="J26" i="12" s="1"/>
  <c r="J27" i="12" s="1"/>
  <c r="J28" i="12" s="1"/>
  <c r="J29" i="12" s="1"/>
  <c r="J30" i="12" s="1"/>
  <c r="J31" i="12" s="1"/>
  <c r="J32" i="12" s="1"/>
  <c r="J33" i="12" s="1"/>
  <c r="J34" i="12" s="1"/>
  <c r="J35" i="12" s="1"/>
  <c r="J36" i="12" s="1"/>
  <c r="J37" i="12" s="1"/>
  <c r="J38" i="12" s="1"/>
  <c r="J39" i="12" s="1"/>
  <c r="J40" i="12" s="1"/>
  <c r="J41" i="12" s="1"/>
  <c r="J42" i="12" s="1"/>
  <c r="J43" i="12" s="1"/>
  <c r="J44" i="12" s="1"/>
  <c r="J45" i="12" s="1"/>
  <c r="D33" i="12"/>
  <c r="D38" i="12"/>
  <c r="D40" i="12"/>
  <c r="D39" i="12"/>
  <c r="D41" i="12"/>
  <c r="D42" i="12"/>
  <c r="D44" i="12"/>
  <c r="D35" i="12"/>
  <c r="D36" i="12"/>
  <c r="F8" i="12"/>
  <c r="G8" i="12" s="1"/>
  <c r="G17" i="12"/>
  <c r="G10" i="12"/>
  <c r="G7" i="12"/>
  <c r="G6" i="12"/>
  <c r="H6" i="12" s="1"/>
  <c r="F11" i="12"/>
  <c r="G11" i="12" s="1"/>
  <c r="G13" i="12"/>
  <c r="H13" i="12" s="1"/>
  <c r="G9" i="12"/>
  <c r="H9" i="12" s="1"/>
  <c r="J9" i="12" s="1"/>
  <c r="H7" i="12" l="1"/>
  <c r="J7" i="12" s="1"/>
  <c r="J6" i="12"/>
  <c r="H16" i="12"/>
  <c r="H10" i="12"/>
  <c r="H8" i="12" l="1"/>
  <c r="J8" i="12" s="1"/>
  <c r="H11" i="12"/>
  <c r="J11" i="12" s="1"/>
  <c r="J10" i="12"/>
  <c r="H17" i="12"/>
  <c r="I43" i="10" l="1"/>
  <c r="H43" i="10"/>
  <c r="I42" i="10"/>
  <c r="H42" i="10"/>
  <c r="I41" i="10"/>
  <c r="H41" i="10"/>
  <c r="I40" i="10"/>
  <c r="H40" i="10"/>
  <c r="I39" i="10"/>
  <c r="H39" i="10"/>
  <c r="I38" i="10"/>
  <c r="H38" i="10"/>
  <c r="I37" i="10"/>
  <c r="H37" i="10"/>
  <c r="I36" i="10"/>
  <c r="H36" i="10"/>
  <c r="I35" i="10"/>
  <c r="H35" i="10"/>
  <c r="I34" i="10"/>
  <c r="H34" i="10"/>
  <c r="I33" i="10"/>
  <c r="H33" i="10"/>
  <c r="I32" i="10"/>
  <c r="H32" i="10"/>
  <c r="I31" i="10"/>
  <c r="H31" i="10"/>
  <c r="I30" i="10"/>
  <c r="H30" i="10"/>
  <c r="I29" i="10"/>
  <c r="H29" i="10"/>
  <c r="I28" i="10"/>
  <c r="H28" i="10"/>
  <c r="I27" i="10"/>
  <c r="H27" i="10"/>
  <c r="I26" i="10"/>
  <c r="H26" i="10"/>
  <c r="I25" i="10"/>
  <c r="H25" i="10"/>
  <c r="I24" i="10"/>
  <c r="H24" i="10"/>
  <c r="I23" i="10"/>
  <c r="H23" i="10"/>
  <c r="I22" i="10"/>
  <c r="H22" i="10"/>
  <c r="I21" i="10"/>
  <c r="H21" i="10"/>
  <c r="I20" i="10"/>
  <c r="H20" i="10"/>
  <c r="I19" i="10"/>
  <c r="H19" i="10"/>
  <c r="I18" i="10"/>
  <c r="H18" i="10"/>
  <c r="I17" i="10"/>
  <c r="H17" i="10"/>
  <c r="I16" i="10"/>
  <c r="H16" i="10"/>
  <c r="I15" i="10"/>
  <c r="H15" i="10"/>
  <c r="I14" i="10"/>
  <c r="H14" i="10"/>
  <c r="I13" i="10"/>
  <c r="H13" i="10"/>
  <c r="I12" i="10"/>
  <c r="H12" i="10"/>
  <c r="I11" i="10"/>
  <c r="H11" i="10"/>
  <c r="I10" i="10"/>
  <c r="H10" i="10"/>
  <c r="I9" i="10"/>
  <c r="H9" i="10"/>
  <c r="I8" i="10"/>
  <c r="H8" i="10"/>
  <c r="I7" i="10"/>
  <c r="H7" i="10"/>
  <c r="B64" i="1" l="1"/>
  <c r="B68" i="1" s="1"/>
  <c r="B65" i="1"/>
  <c r="B66" i="1"/>
  <c r="B67" i="1"/>
  <c r="B69" i="1"/>
  <c r="B70" i="1"/>
  <c r="E65" i="6"/>
  <c r="E64" i="6"/>
  <c r="B59" i="1"/>
  <c r="B63" i="1" s="1"/>
  <c r="B60" i="1"/>
  <c r="B61" i="1"/>
  <c r="B62" i="1"/>
  <c r="A24" i="5" l="1"/>
  <c r="A23" i="5"/>
  <c r="A21" i="5"/>
  <c r="A22" i="5"/>
  <c r="A7" i="5" l="1"/>
  <c r="B7" i="5"/>
  <c r="A8" i="5"/>
  <c r="B8" i="5"/>
  <c r="A9" i="5"/>
  <c r="B9" i="5"/>
  <c r="A10" i="5"/>
  <c r="B10" i="5"/>
  <c r="A11" i="5"/>
  <c r="B11" i="5"/>
  <c r="A12" i="5"/>
  <c r="B12" i="5"/>
  <c r="A13" i="5"/>
  <c r="B13" i="5"/>
  <c r="A14" i="5"/>
  <c r="B14" i="5"/>
  <c r="A15" i="5"/>
  <c r="B15" i="5"/>
  <c r="A16" i="5"/>
  <c r="B16" i="5"/>
  <c r="A17" i="5"/>
  <c r="B17" i="5"/>
  <c r="A18" i="5"/>
  <c r="B18" i="5"/>
  <c r="A19" i="5"/>
  <c r="B19" i="5"/>
  <c r="A20" i="5"/>
  <c r="B20" i="5"/>
  <c r="B6" i="5"/>
  <c r="A6" i="5"/>
  <c r="R49" i="1" l="1"/>
  <c r="R45" i="1" l="1"/>
  <c r="R41" i="1"/>
  <c r="R37" i="1"/>
  <c r="R33" i="1"/>
  <c r="R29" i="1"/>
  <c r="R25" i="1"/>
  <c r="N41" i="1" l="1"/>
  <c r="N40" i="1"/>
  <c r="N39" i="1"/>
  <c r="P38" i="1" l="1"/>
  <c r="N38" i="1"/>
  <c r="P37" i="1" l="1"/>
  <c r="P31" i="1"/>
  <c r="P32" i="1"/>
  <c r="P33" i="1"/>
  <c r="P34" i="1"/>
  <c r="P35" i="1"/>
  <c r="N35" i="1"/>
  <c r="N36" i="1"/>
  <c r="N37" i="1"/>
  <c r="N34" i="1"/>
  <c r="P36" i="1"/>
  <c r="P30" i="1" l="1"/>
  <c r="F18" i="3" l="1"/>
  <c r="E18" i="3" s="1"/>
  <c r="E22" i="3" l="1"/>
  <c r="E25" i="3"/>
  <c r="F19" i="3"/>
  <c r="E19" i="3" s="1"/>
</calcChain>
</file>

<file path=xl/sharedStrings.xml><?xml version="1.0" encoding="utf-8"?>
<sst xmlns="http://schemas.openxmlformats.org/spreadsheetml/2006/main" count="1062" uniqueCount="425">
  <si>
    <t>Auction</t>
  </si>
  <si>
    <t>Number</t>
  </si>
  <si>
    <t>Bidders</t>
  </si>
  <si>
    <t>Clearing</t>
  </si>
  <si>
    <t>Compliance Entities</t>
  </si>
  <si>
    <t>Share of</t>
  </si>
  <si>
    <t>Bids</t>
  </si>
  <si>
    <t>Share</t>
  </si>
  <si>
    <t>Purchased</t>
  </si>
  <si>
    <t>Ratio of</t>
  </si>
  <si>
    <t>Bids to</t>
  </si>
  <si>
    <t>Supply</t>
  </si>
  <si>
    <t>The Herfindahl-Hirschman Index (“HHI”) is a standard measure of concentration calculated by squaring</t>
  </si>
  <si>
    <t>each entity’s share and then summing the squares across all entities (hence, the index ranges from 0 to 10,000).</t>
  </si>
  <si>
    <t>HHI</t>
  </si>
  <si>
    <t>Index</t>
  </si>
  <si>
    <t>to Date</t>
  </si>
  <si>
    <t>Allowances</t>
  </si>
  <si>
    <t>Holdings</t>
  </si>
  <si>
    <t>Minimum</t>
  </si>
  <si>
    <t>Maximum</t>
  </si>
  <si>
    <t>Allowance Prices</t>
  </si>
  <si>
    <t>Date</t>
  </si>
  <si>
    <t>Summary of Market Monitoring Report Statistics</t>
  </si>
  <si>
    <t xml:space="preserve">Market Monitoring Report 15, March 5,  2012  HHI = 2138 </t>
  </si>
  <si>
    <t>Market Monitoring Report 21,  September 4, 2013, HHI = 635</t>
  </si>
  <si>
    <t>2012 &amp; 2013 Combined</t>
  </si>
  <si>
    <t>Allowance</t>
  </si>
  <si>
    <t>Offered at</t>
  </si>
  <si>
    <t>Available</t>
  </si>
  <si>
    <t>State</t>
  </si>
  <si>
    <t>Budget</t>
  </si>
  <si>
    <t>Auctioned</t>
  </si>
  <si>
    <t>Connecticut</t>
  </si>
  <si>
    <t>Delaware</t>
  </si>
  <si>
    <t>Maine</t>
  </si>
  <si>
    <t>Maryland</t>
  </si>
  <si>
    <t>Massachusetts</t>
  </si>
  <si>
    <t>New Hampshire</t>
  </si>
  <si>
    <t>New York</t>
  </si>
  <si>
    <t>Rhode Island</t>
  </si>
  <si>
    <t>Vermont</t>
  </si>
  <si>
    <t>Total</t>
  </si>
  <si>
    <t>Allowances in market available for use</t>
  </si>
  <si>
    <t>Second Control Period Status</t>
  </si>
  <si>
    <t>Emissions through Q3 2013</t>
  </si>
  <si>
    <t>Allowances in compliance accounts</t>
  </si>
  <si>
    <t>Allowances in non-compliance entity accounts</t>
  </si>
  <si>
    <t>Compliance Entity Margin</t>
  </si>
  <si>
    <t>Emissions through Q3 2013 with guess for Q4 emissions</t>
  </si>
  <si>
    <t>Initial</t>
  </si>
  <si>
    <t>Total Supply</t>
  </si>
  <si>
    <t>Cost</t>
  </si>
  <si>
    <t>Containment</t>
  </si>
  <si>
    <t>Reserve</t>
  </si>
  <si>
    <t>Final</t>
  </si>
  <si>
    <t>Market Monitoring Report, 23, March 7, 2014</t>
  </si>
  <si>
    <t>Market Monitoring Report, 24, June 4, 2014</t>
  </si>
  <si>
    <t>Market Monitoring Report, 25, September 5, 2014</t>
  </si>
  <si>
    <t>Market Monitoring Report, 26, December 5, 2014</t>
  </si>
  <si>
    <t>$6.02 per ton. There are no other CCR allowances available for sale in 2015.</t>
  </si>
  <si>
    <t>million 2015 CCR allowances. After the CCR was exhausted, the auction cleared at a price of</t>
  </si>
  <si>
    <t>exceeded the Initial Offering of 15,374,294 allowances and was sufficient to purchase all 10</t>
  </si>
  <si>
    <t>demand for CO2 allowances from bids submitted above the 2015 CCR Trigger Price of $6.00</t>
  </si>
  <si>
    <t>The Cost Containment Reserve (“CCR”) for 2015 was used for the first time in Auction 29. The</t>
  </si>
  <si>
    <t>are no other CCR allowances available for sale in 2014.</t>
  </si>
  <si>
    <t>allowances. After the CCR was exhausted, the auction cleared at a price of $4.00 per ton. There</t>
  </si>
  <si>
    <t>Initial Offering of 18,491,350 allowances and was sufficient to purchase all 5 million 2014 CCR</t>
  </si>
  <si>
    <t>for CO2 allowances from bids submitted above the CCR Trigger Price of $4.00 exceeded the</t>
  </si>
  <si>
    <t>The Cost Containment Reserve (“CCR”) was used for the first time in Auction 23. The demand</t>
  </si>
  <si>
    <t>Summary of Cost Containment Reserve</t>
  </si>
  <si>
    <t>Annual</t>
  </si>
  <si>
    <t>Average</t>
  </si>
  <si>
    <t>Held for</t>
  </si>
  <si>
    <t>Compliance</t>
  </si>
  <si>
    <t>% Allowances Sold</t>
  </si>
  <si>
    <t>Compliance-Oriented</t>
  </si>
  <si>
    <t>Current</t>
  </si>
  <si>
    <t>Cumulative</t>
  </si>
  <si>
    <t>Compliance-Oriented Entities are compliance entities that appear to acquire and hold allowances primarily to satisfy their compliance obligations.</t>
  </si>
  <si>
    <t>Investors with Compliance Obligations are firms that have compliance obligations but which hold a number of allowances that exceeds their estimated compliance obligations</t>
  </si>
  <si>
    <t>by a margin suggesting they also buy for re-sale or some other investment purpose.</t>
  </si>
  <si>
    <t>These firms often transfer significant quantities of allowances to unaffiliated firms</t>
  </si>
  <si>
    <t>Investors without Compliance Obligations are firms without any compliance obligations.</t>
  </si>
  <si>
    <t>Compliance Entities – All firms with compliance obligations, and their affiliates.</t>
  </si>
  <si>
    <t>Investors – All firms which are assessed to be purchasing for investment rather than compliance purposes.</t>
  </si>
  <si>
    <t>Compliance-</t>
  </si>
  <si>
    <t>Oriented</t>
  </si>
  <si>
    <t>Total After Settlement</t>
  </si>
  <si>
    <t xml:space="preserve">In Auction 47, Compliance Entities purchased 69 percent of the allowances sold. </t>
  </si>
  <si>
    <t>Current Compliance</t>
  </si>
  <si>
    <t>Cumulative Compliance</t>
  </si>
  <si>
    <t>Current Compliance-Oriented</t>
  </si>
  <si>
    <t>Held for Compliance</t>
  </si>
  <si>
    <t xml:space="preserve">In the first 47 RGGI auctions, Compliance Entities purchased 74 percent of the allowances sold. </t>
  </si>
  <si>
    <t>In Auction 47, Compliance-Oriented Entities purchased 55 percent of the allowances sold.</t>
  </si>
  <si>
    <t>Forty-seven percent of the allowances in circulation will be held by Compliance-Oriented Entities.</t>
  </si>
  <si>
    <t>Fifty-three percent of the allowances in circulation are believed to be held for compliance purposes</t>
  </si>
  <si>
    <t>RGGI Allowance Prices and Volumes</t>
  </si>
  <si>
    <t>https://www.rggi.org/auctions/auction-results</t>
  </si>
  <si>
    <t>Quantity Offered</t>
  </si>
  <si>
    <t>CCR Sold</t>
  </si>
  <si>
    <t>Quantity Sold</t>
  </si>
  <si>
    <t>Clearing Price</t>
  </si>
  <si>
    <t>Total Proceeds</t>
  </si>
  <si>
    <t>Auction 1</t>
  </si>
  <si>
    <t>--</t>
  </si>
  <si>
    <t>Auction 2</t>
  </si>
  <si>
    <t>Auction 3</t>
  </si>
  <si>
    <t>Auction 3 (Future)</t>
  </si>
  <si>
    <t>Auction 4</t>
  </si>
  <si>
    <t>Auction 4 (Future)</t>
  </si>
  <si>
    <t>Auction 5</t>
  </si>
  <si>
    <t>Auction 5 (Future)</t>
  </si>
  <si>
    <t>Auction 6</t>
  </si>
  <si>
    <t>Auction 6 (Future)</t>
  </si>
  <si>
    <t>Auction 7</t>
  </si>
  <si>
    <t>Auction 7 (Future)</t>
  </si>
  <si>
    <t>Auction 8</t>
  </si>
  <si>
    <t>Auction 8 (Future)</t>
  </si>
  <si>
    <t>Auction 9</t>
  </si>
  <si>
    <t>Auction 9 (Future)</t>
  </si>
  <si>
    <t>Auction 10</t>
  </si>
  <si>
    <t>Auction 10 (Future)</t>
  </si>
  <si>
    <t>Auction 11</t>
  </si>
  <si>
    <t>Auction 11 (Future)</t>
  </si>
  <si>
    <t>Auction 12</t>
  </si>
  <si>
    <t>Auction 12 (Future)</t>
  </si>
  <si>
    <t>Auction 13</t>
  </si>
  <si>
    <t>Auction 13 (Future)</t>
  </si>
  <si>
    <t>Auction 14</t>
  </si>
  <si>
    <t>Auction 14 (Future)</t>
  </si>
  <si>
    <t>Auction 15</t>
  </si>
  <si>
    <t>Auction 16</t>
  </si>
  <si>
    <t>Auction 17</t>
  </si>
  <si>
    <t>Auction 18</t>
  </si>
  <si>
    <t>Auction 19</t>
  </si>
  <si>
    <t>Auction 20</t>
  </si>
  <si>
    <t>Auction 21</t>
  </si>
  <si>
    <t>Auction 22</t>
  </si>
  <si>
    <t>Auction 23</t>
  </si>
  <si>
    <t>Auction 24</t>
  </si>
  <si>
    <t>Auction 25</t>
  </si>
  <si>
    <t>Auction 26</t>
  </si>
  <si>
    <t>Auction 27</t>
  </si>
  <si>
    <t>Auction 28</t>
  </si>
  <si>
    <t>Auction 29</t>
  </si>
  <si>
    <t>Auction 30</t>
  </si>
  <si>
    <t>Auction 31</t>
  </si>
  <si>
    <t>Auction 32</t>
  </si>
  <si>
    <t>Auction 33</t>
  </si>
  <si>
    <t>Auction 34</t>
  </si>
  <si>
    <t>Auction 35</t>
  </si>
  <si>
    <t>Auction 36</t>
  </si>
  <si>
    <t>Auction 37</t>
  </si>
  <si>
    <t>Auction 38</t>
  </si>
  <si>
    <t>Auction 39</t>
  </si>
  <si>
    <t>Auction 40</t>
  </si>
  <si>
    <t>Auction 41</t>
  </si>
  <si>
    <t>Auction 42</t>
  </si>
  <si>
    <t>Auction 43</t>
  </si>
  <si>
    <t>Auction 44</t>
  </si>
  <si>
    <t>Auction 45</t>
  </si>
  <si>
    <t>Auction 46</t>
  </si>
  <si>
    <t>Auction 47</t>
  </si>
  <si>
    <t>Auction 48</t>
  </si>
  <si>
    <t>Auction 49</t>
  </si>
  <si>
    <t>Auction 50</t>
  </si>
  <si>
    <t>Auction 51</t>
  </si>
  <si>
    <t>Auction 52</t>
  </si>
  <si>
    <t>Auction 53</t>
  </si>
  <si>
    <t>Auction 54</t>
  </si>
  <si>
    <t>Auction 55</t>
  </si>
  <si>
    <t>Auction 56</t>
  </si>
  <si>
    <t>Auction 57</t>
  </si>
  <si>
    <t>Auction 58</t>
  </si>
  <si>
    <t>Auction 59</t>
  </si>
  <si>
    <t>Auction 60</t>
  </si>
  <si>
    <t>Auction 61</t>
  </si>
  <si>
    <t>Auction 62</t>
  </si>
  <si>
    <t>Auction 63</t>
  </si>
  <si>
    <t>Auction 64</t>
  </si>
  <si>
    <t>Allowance Prices and Volumes</t>
  </si>
  <si>
    <t>Compliance Entity</t>
  </si>
  <si>
    <t>Purchase %</t>
  </si>
  <si>
    <t>https://www.rggi.org/Auctions/Auction-Results/Prices-Volumes</t>
  </si>
  <si>
    <t>Market Monitor Auction Reports</t>
  </si>
  <si>
    <t>Allowances in Circulation</t>
  </si>
  <si>
    <t>Allowances Held</t>
  </si>
  <si>
    <t>For Compliance</t>
  </si>
  <si>
    <t>The number of allowances that are believed to be held for compliance purposes includes 100 percent of the allowances held by Compliance-Oriented Entities and a portion of allowances held by Investors with Compliance Obligations.</t>
  </si>
  <si>
    <t>Anew Environmental, LLC</t>
  </si>
  <si>
    <t>Astoria Energy, LLC</t>
  </si>
  <si>
    <t>Caithness Long Island, LLC</t>
  </si>
  <si>
    <t>Calpine Energy Services, LP</t>
  </si>
  <si>
    <t>Canadian Imperial Bank of Commerce</t>
  </si>
  <si>
    <t>Carbon Lighthouse Association</t>
  </si>
  <si>
    <t>Castleton Commodities Merchant Trading, LP</t>
  </si>
  <si>
    <t>Citadel Energy Marketing LLC</t>
  </si>
  <si>
    <t>Consolidated Edison Comp. of NY, Inc.</t>
  </si>
  <si>
    <t>C onstellation Energy Generation, LLC</t>
  </si>
  <si>
    <t>CP Energy Marketing (US) Inc.</t>
  </si>
  <si>
    <t>CPV Maryland, LLC</t>
  </si>
  <si>
    <t>CPV Shore, LLC</t>
  </si>
  <si>
    <t>CPV Towantic, LLC</t>
  </si>
  <si>
    <t>CPV Valley, LLC</t>
  </si>
  <si>
    <t>Cricket Valley Energy Center, LLC</t>
  </si>
  <si>
    <t>Delaware City Refining Company, LLC</t>
  </si>
  <si>
    <t>Delaware Municipal Electric Corp.</t>
  </si>
  <si>
    <t>DTE Energy Trading, Inc.</t>
  </si>
  <si>
    <t>Dynegy Marketing and Trade, LLC</t>
  </si>
  <si>
    <t>East Coast Environmental, LLC</t>
  </si>
  <si>
    <t>ECP Capital LP</t>
  </si>
  <si>
    <t>ECP Capital Parallel Fund LP</t>
  </si>
  <si>
    <t>Edgewood Energy, LLC</t>
  </si>
  <si>
    <t>Elbow River Marketing LTD.</t>
  </si>
  <si>
    <t>Empire Generating Co., LLC</t>
  </si>
  <si>
    <t>Energy Center Dover</t>
  </si>
  <si>
    <t>Equus Power I. LP</t>
  </si>
  <si>
    <t>Global Carbon Opportunity (SPV) Fund LLC</t>
  </si>
  <si>
    <t>Global Emission Fund LP</t>
  </si>
  <si>
    <t>Hartree Partners, LP</t>
  </si>
  <si>
    <t>Hawkeye Energy Greenport</t>
  </si>
  <si>
    <t>Helix Ravenswood Energy, LLC</t>
  </si>
  <si>
    <t>Indeck-Corinth Limited Partnership</t>
  </si>
  <si>
    <t>Kendall Green Energy LLC</t>
  </si>
  <si>
    <t>Kleen Energy Systems, LLC</t>
  </si>
  <si>
    <t>KMC Thermo, LLC</t>
  </si>
  <si>
    <t>LMR Multi-Strategy Master Fund Limited</t>
  </si>
  <si>
    <t>Lucid Clarity Master Fund LP</t>
  </si>
  <si>
    <t>Macquarie Energy, LLC</t>
  </si>
  <si>
    <t>Mercuria Energy America, LLC</t>
  </si>
  <si>
    <t>Morgan Stanley Capital Group, Inc.</t>
  </si>
  <si>
    <t>National Grid Generation LLC dba National Grid</t>
  </si>
  <si>
    <t>New Athens Generating Company, LLC</t>
  </si>
  <si>
    <t>Newark Energy Center</t>
  </si>
  <si>
    <t>NextEra Energy Marketing, LLC</t>
  </si>
  <si>
    <t>NRG Business Marketing LLC</t>
  </si>
  <si>
    <t>Ocean State Power, LLC</t>
  </si>
  <si>
    <t>Old Dominion Electric Cooperative</t>
  </si>
  <si>
    <t>Pacific Summit Energy LLC</t>
  </si>
  <si>
    <t>Pegasus Development Corporation</t>
  </si>
  <si>
    <t>PetroChina International (America), Inc.</t>
  </si>
  <si>
    <t>Pinelawn Power, LLC</t>
  </si>
  <si>
    <t>Power Authority of the State of New York</t>
  </si>
  <si>
    <t>Rhode Island State Energy Center, LP</t>
  </si>
  <si>
    <t>Rubicon Carbon Services LLC</t>
  </si>
  <si>
    <t>Selkirk Cogen Partners, LP</t>
  </si>
  <si>
    <t>Shell Energy North America (US), LP</t>
  </si>
  <si>
    <t>Shoreham Energy, LLC</t>
  </si>
  <si>
    <t>Statkraft US, LLC</t>
  </si>
  <si>
    <t>STX Commodities LLC</t>
  </si>
  <si>
    <t>Tenaska Power Services Co.</t>
  </si>
  <si>
    <t>Tenaska, Inc.</t>
  </si>
  <si>
    <t>Trafigura Trading LLC</t>
  </si>
  <si>
    <t>Village of Freeport</t>
  </si>
  <si>
    <t>Virginia Electric and Power Company</t>
  </si>
  <si>
    <t>Vitol Inc.</t>
  </si>
  <si>
    <t>Wallingford Energy, LLC</t>
  </si>
  <si>
    <t>West Coast Environmental, LLC</t>
  </si>
  <si>
    <t xml:space="preserve">Clear Sky Enhanced Inflation Carbon Master Fund LP </t>
  </si>
  <si>
    <t>Cogen Technologies Linden Venture, L.P.</t>
  </si>
  <si>
    <t>Offered at Auction</t>
  </si>
  <si>
    <t>Sold at Auction</t>
  </si>
  <si>
    <t>Sold at Fixed Price</t>
  </si>
  <si>
    <t xml:space="preserve">Transferred from State Set-Aside Accounts </t>
  </si>
  <si>
    <t>Offered but Unsold at Auction</t>
  </si>
  <si>
    <t>Remaining Set-Aside Allowances</t>
  </si>
  <si>
    <t>Sold Cost Containment Reserve (CCR) Allowances</t>
  </si>
  <si>
    <t>Set-Aside Allowances Retired</t>
  </si>
  <si>
    <t>Unsold Allowances Retired</t>
  </si>
  <si>
    <t>01-20-2023</t>
  </si>
  <si>
    <t>First Control Period Interim Adjustmen</t>
  </si>
  <si>
    <t>Second Control Period Interim Adjustment</t>
  </si>
  <si>
    <t>Third Adjustment for Banked Allowances</t>
  </si>
  <si>
    <t>Awarded CO2 Offset Allowances</t>
  </si>
  <si>
    <t>Sold Allowances Retired</t>
  </si>
  <si>
    <t>Early Reduction Allowances (ERAs)</t>
  </si>
  <si>
    <t>https://www.rggi.org/allowance-tracking/allowance-distribution</t>
  </si>
  <si>
    <t>Year</t>
  </si>
  <si>
    <t>Date Updated</t>
  </si>
  <si>
    <r>
      <t>CO</t>
    </r>
    <r>
      <rPr>
        <b/>
        <vertAlign val="sub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 xml:space="preserve"> Allowance Budget</t>
    </r>
  </si>
  <si>
    <t>Distribution of Total RRGI CO2 Allowances</t>
  </si>
  <si>
    <t>Potomac Economics Report on the Secondary Market for RGGI CO2 Allowances</t>
  </si>
  <si>
    <t>https://www.rggi.org/auctions/market-monitor-reports</t>
  </si>
  <si>
    <t>Quarterly Status of Allowances (millions)</t>
  </si>
  <si>
    <t>Allowances for</t>
  </si>
  <si>
    <t>% Allowances for</t>
  </si>
  <si>
    <t>Quarter</t>
  </si>
  <si>
    <t>in Circulation</t>
  </si>
  <si>
    <t>Compliance Purposes</t>
  </si>
  <si>
    <t>% Holdings</t>
  </si>
  <si>
    <t>Q4</t>
  </si>
  <si>
    <t>Q1</t>
  </si>
  <si>
    <t>Q2</t>
  </si>
  <si>
    <t>Q3</t>
  </si>
  <si>
    <t>RGGI CO2 Emissions 2009 to 2023</t>
  </si>
  <si>
    <t>CO2 Emissions (tons) by Fuel Type and Year</t>
  </si>
  <si>
    <t>Coal</t>
  </si>
  <si>
    <t>Residual Oil</t>
  </si>
  <si>
    <t>Diesel Oil</t>
  </si>
  <si>
    <t>Natural Gas</t>
  </si>
  <si>
    <t>Other</t>
  </si>
  <si>
    <t>State by State Emissions - RGGI only</t>
  </si>
  <si>
    <t>VA CO2 Emissions (tons) by Fuel Type and Year</t>
  </si>
  <si>
    <t>VA</t>
  </si>
  <si>
    <t>NJ CO2 Emissions (tons) by Fuel Type and Year</t>
  </si>
  <si>
    <t>NJ</t>
  </si>
  <si>
    <t>Nine-State CO2 Emissions (tons) by Fuel Type and Year (excludes NJ and VA)</t>
  </si>
  <si>
    <t>5Data\Emissions\New York Annual Emissions including fuel types 2009 - 2023.xlsx</t>
  </si>
  <si>
    <t>EPA CAMD for program type RGGI</t>
  </si>
  <si>
    <t>Input Allowances</t>
  </si>
  <si>
    <t>H+I+J+K+L-Q+R</t>
  </si>
  <si>
    <t>Emissions</t>
  </si>
  <si>
    <t xml:space="preserve">Compliance </t>
  </si>
  <si>
    <t>Obligation</t>
  </si>
  <si>
    <t>Emissions - Column G</t>
  </si>
  <si>
    <t>RGGI Allowances  - Column T</t>
  </si>
  <si>
    <t>Balance</t>
  </si>
  <si>
    <t>NJ Out</t>
  </si>
  <si>
    <t>NJ In</t>
  </si>
  <si>
    <t>Qtr</t>
  </si>
  <si>
    <t>Comment</t>
  </si>
  <si>
    <t>Allowances In</t>
  </si>
  <si>
    <t>Circulation</t>
  </si>
  <si>
    <t>Calculated Balance RGGI Allowances Minus Emissions</t>
  </si>
  <si>
    <t>Quarterly</t>
  </si>
  <si>
    <t>VA &amp; NJ In</t>
  </si>
  <si>
    <t>Ten-State CO2 Emissions (tons) by Fuel Type and Year (includes NJ)</t>
  </si>
  <si>
    <t>Heat Input (mmBtu) by Fuel Type and Year</t>
  </si>
  <si>
    <t>Ten-State Heat Input (mmBtu) by Fuel Type and Year (includes NJ)</t>
  </si>
  <si>
    <t>Attempt to match using data</t>
  </si>
  <si>
    <t>Allowances in circulation</t>
  </si>
  <si>
    <t>Allowances in circulation at end of 2023 before allowance reconciliation for the 3-year compliance period 2021-2023</t>
  </si>
  <si>
    <t>Compliance entity holdings</t>
  </si>
  <si>
    <t>Allowances for compliance purposes</t>
  </si>
  <si>
    <t>Compliance obligations for the 3-year compliance period 2021-2023</t>
  </si>
  <si>
    <t>Half of 2021</t>
  </si>
  <si>
    <t>Half of 2022</t>
  </si>
  <si>
    <t>All of 2023</t>
  </si>
  <si>
    <t>Potomac Economics Rpt on the 2ndry Market for RGGI CO2 Allowances</t>
  </si>
  <si>
    <t>%</t>
  </si>
  <si>
    <t>Million Tons</t>
  </si>
  <si>
    <t xml:space="preserve"> Million Tons</t>
  </si>
  <si>
    <t>Allowances Sold</t>
  </si>
  <si>
    <t>Allowance Surrenders</t>
  </si>
  <si>
    <t>Interim compliance requirements whereby compliance entities are required to surrender CO2 allowances for 50 percent of their compliance obligations after the first two years of each three-year control period.</t>
  </si>
  <si>
    <t>Interim</t>
  </si>
  <si>
    <t>Surrender</t>
  </si>
  <si>
    <t>In 2019 and 2020, 64.9 million allowances were surrendered for fourth control period interim compliance.</t>
  </si>
  <si>
    <t>Report</t>
  </si>
  <si>
    <t>In 2019, 35.4 million allowances were surrendered for fourth control period interim compliance</t>
  </si>
  <si>
    <t>Approximately 41 million CO2 allowances were surrendered in March 2016 for 2015 third control period interim compliance</t>
  </si>
  <si>
    <t>approximately 40 million CO2 allowances were surrendered in March 2017 for 2016 third control period interim compliance,</t>
  </si>
  <si>
    <t>in June 2018, 137 million allowances were surrendered for compliance.</t>
  </si>
  <si>
    <t>compliance entities were obliged to surrender nearly 54 million allowances before the March 2022 deadline for 2021 interim compliance.</t>
  </si>
  <si>
    <t>compliance entities were obliged to surrender an additional 55 million allowances before the March 2023 deadline for 2022 interim compliance</t>
  </si>
  <si>
    <t>3rd</t>
  </si>
  <si>
    <t>4th</t>
  </si>
  <si>
    <t>5th</t>
  </si>
  <si>
    <t>Annual Report on the Market for RGGI CO2 Allowances</t>
  </si>
  <si>
    <t>Period</t>
  </si>
  <si>
    <t>Auction Results</t>
  </si>
  <si>
    <t>Potomac Secondary Market Report</t>
  </si>
  <si>
    <t>Added</t>
  </si>
  <si>
    <t>Purchase</t>
  </si>
  <si>
    <t xml:space="preserve">Adjusted Budget </t>
  </si>
  <si>
    <t>Adjustment</t>
  </si>
  <si>
    <t>Base</t>
  </si>
  <si>
    <t>Virginia</t>
  </si>
  <si>
    <t>New Jersey</t>
  </si>
  <si>
    <t>Adjusted Budget</t>
  </si>
  <si>
    <t>Base Budget</t>
  </si>
  <si>
    <t>https://www.rggi.org/sites/default/files/Uploads/Allowance-Tracking/2023_Allowance-Distribution.xlsx</t>
  </si>
  <si>
    <t>2023 Distribution of CO2 Allowances</t>
  </si>
  <si>
    <t>Auction 65</t>
  </si>
  <si>
    <t>Auction 66</t>
  </si>
  <si>
    <t>Auction 67</t>
  </si>
  <si>
    <t>Auction 68</t>
  </si>
  <si>
    <t>Auction 69</t>
  </si>
  <si>
    <t>Auction 70</t>
  </si>
  <si>
    <t>Projected 2024 Distribution of CO2 Allowances</t>
  </si>
  <si>
    <t>Projected 2025 Distribution of CO2 Allowances</t>
  </si>
  <si>
    <t>Projection</t>
  </si>
  <si>
    <t>Q2 - 2024</t>
  </si>
  <si>
    <t>Q3 - 2024</t>
  </si>
  <si>
    <t>Q4 - 2024</t>
  </si>
  <si>
    <t>Q1- 2025</t>
  </si>
  <si>
    <t>Q2- 2025</t>
  </si>
  <si>
    <t>Q3- 2025</t>
  </si>
  <si>
    <t>Q4- 2025</t>
  </si>
  <si>
    <t>Quantity Available</t>
  </si>
  <si>
    <t>Bank</t>
  </si>
  <si>
    <t>Auction 71</t>
  </si>
  <si>
    <t>Auction 72</t>
  </si>
  <si>
    <t>Auction 73</t>
  </si>
  <si>
    <t>Auction 74</t>
  </si>
  <si>
    <t>Q1- 2026</t>
  </si>
  <si>
    <t>Q2- 2026</t>
  </si>
  <si>
    <t>Q3- 2026</t>
  </si>
  <si>
    <t>Q4- 2026</t>
  </si>
  <si>
    <t>Quantity</t>
  </si>
  <si>
    <t>CCR</t>
  </si>
  <si>
    <t>Price</t>
  </si>
  <si>
    <t>Total State CO2 Allowance</t>
  </si>
  <si>
    <t>Base Budgets</t>
  </si>
  <si>
    <t>Third Adjustment for Banked Allowances5</t>
  </si>
  <si>
    <t>Total State CO2 Allowance adjusted budget</t>
  </si>
  <si>
    <t>https://www.rggi.org/sites/default/files/Uploads/Design-Archive/2016-Review/Adjustments/TABA_Announcement_2021-03-15.pdf</t>
  </si>
  <si>
    <t>Third Adjustment for Banked Allowances Announcement</t>
  </si>
  <si>
    <t>he size of the CCR is 10% of the regional cap each year.</t>
  </si>
  <si>
    <t>Ten-State RGGI Observed and Projected Emissions (M tons)</t>
  </si>
  <si>
    <t xml:space="preserve">Projected </t>
  </si>
  <si>
    <t>CCR 2024</t>
  </si>
  <si>
    <t>Increases by 7% thereafter</t>
  </si>
  <si>
    <t>CCR 2025</t>
  </si>
  <si>
    <t>—</t>
  </si>
  <si>
    <t>Future Actions</t>
  </si>
  <si>
    <t>New York Electricity Prices vs RRGI Allowance Prices</t>
  </si>
  <si>
    <t>New York Electricity Prices</t>
  </si>
  <si>
    <t>https://www.nyserda.ny.gov/Energy-Prices/Electricity/Monthly-Avg-Electricity-Residential</t>
  </si>
  <si>
    <t>Monthly Average Retail Price of Electricity - Residential</t>
  </si>
  <si>
    <t>Price (₵/kWh)</t>
  </si>
  <si>
    <t>New York Residential Electricity Prices vs RGGI Allowance Prices</t>
  </si>
  <si>
    <t>Spreadsheet was linked on 16 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</si>
</sst>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m/dd/yy;@"/>
    <numFmt numFmtId="167" formatCode="m/d/yyyy;@"/>
    <numFmt numFmtId="168" formatCode="0.0%"/>
    <numFmt numFmtId="169" formatCode="0_);\(0\)"/>
    <numFmt numFmtId="170" formatCode="#,##0.0"/>
    <numFmt numFmtId="171" formatCode="[$-409]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28">
    <xf numFmtId="0" fontId="0" fillId="0" borderId="0" xfId="0"/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44" fontId="0" fillId="0" borderId="0" xfId="1" applyFont="1"/>
    <xf numFmtId="44" fontId="0" fillId="0" borderId="1" xfId="1" applyFont="1" applyBorder="1"/>
    <xf numFmtId="9" fontId="0" fillId="0" borderId="0" xfId="2" applyFont="1"/>
    <xf numFmtId="9" fontId="0" fillId="0" borderId="1" xfId="2" applyFont="1" applyBorder="1"/>
    <xf numFmtId="164" fontId="0" fillId="0" borderId="1" xfId="0" applyNumberFormat="1" applyBorder="1"/>
    <xf numFmtId="0" fontId="2" fillId="0" borderId="0" xfId="0" applyFont="1"/>
    <xf numFmtId="44" fontId="2" fillId="0" borderId="0" xfId="1" applyFont="1"/>
    <xf numFmtId="9" fontId="2" fillId="0" borderId="0" xfId="2" applyFont="1"/>
    <xf numFmtId="0" fontId="3" fillId="0" borderId="0" xfId="0" applyFont="1"/>
    <xf numFmtId="44" fontId="3" fillId="0" borderId="0" xfId="1" applyFont="1"/>
    <xf numFmtId="9" fontId="3" fillId="0" borderId="0" xfId="2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4" fontId="2" fillId="0" borderId="3" xfId="1" applyFont="1" applyBorder="1" applyAlignment="1">
      <alignment horizontal="center"/>
    </xf>
    <xf numFmtId="9" fontId="2" fillId="0" borderId="3" xfId="2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4" fontId="2" fillId="0" borderId="4" xfId="1" applyFont="1" applyBorder="1" applyAlignment="1">
      <alignment horizontal="center"/>
    </xf>
    <xf numFmtId="9" fontId="2" fillId="0" borderId="4" xfId="2" applyFon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right"/>
    </xf>
    <xf numFmtId="3" fontId="0" fillId="2" borderId="1" xfId="0" applyNumberFormat="1" applyFill="1" applyBorder="1"/>
    <xf numFmtId="9" fontId="0" fillId="0" borderId="0" xfId="0" applyNumberFormat="1"/>
    <xf numFmtId="3" fontId="0" fillId="0" borderId="0" xfId="0" applyNumberFormat="1"/>
    <xf numFmtId="164" fontId="0" fillId="0" borderId="1" xfId="2" applyNumberFormat="1" applyFon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2" fillId="0" borderId="5" xfId="0" applyFont="1" applyBorder="1" applyAlignment="1">
      <alignment horizontal="center"/>
    </xf>
    <xf numFmtId="44" fontId="0" fillId="0" borderId="0" xfId="0" applyNumberFormat="1"/>
    <xf numFmtId="0" fontId="0" fillId="0" borderId="2" xfId="0" applyBorder="1"/>
    <xf numFmtId="0" fontId="0" fillId="0" borderId="3" xfId="0" applyBorder="1"/>
    <xf numFmtId="0" fontId="2" fillId="0" borderId="1" xfId="0" applyFont="1" applyBorder="1" applyAlignment="1">
      <alignment horizontal="center"/>
    </xf>
    <xf numFmtId="0" fontId="4" fillId="0" borderId="0" xfId="3"/>
    <xf numFmtId="8" fontId="0" fillId="0" borderId="1" xfId="0" applyNumberForma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9" fillId="0" borderId="1" xfId="0" applyFont="1" applyBorder="1" applyAlignment="1">
      <alignment horizontal="center" wrapText="1"/>
    </xf>
    <xf numFmtId="3" fontId="8" fillId="0" borderId="0" xfId="0" applyNumberFormat="1" applyFont="1"/>
    <xf numFmtId="0" fontId="9" fillId="0" borderId="0" xfId="0" applyFont="1" applyAlignment="1">
      <alignment horizontal="center" wrapText="1"/>
    </xf>
    <xf numFmtId="0" fontId="9" fillId="0" borderId="0" xfId="0" applyFont="1"/>
    <xf numFmtId="0" fontId="4" fillId="0" borderId="0" xfId="3" applyFill="1"/>
    <xf numFmtId="0" fontId="8" fillId="0" borderId="1" xfId="0" applyFont="1" applyBorder="1"/>
    <xf numFmtId="14" fontId="8" fillId="0" borderId="1" xfId="0" applyNumberFormat="1" applyFont="1" applyBorder="1" applyAlignment="1">
      <alignment horizontal="left"/>
    </xf>
    <xf numFmtId="165" fontId="8" fillId="0" borderId="1" xfId="0" applyNumberFormat="1" applyFont="1" applyBorder="1"/>
    <xf numFmtId="37" fontId="8" fillId="0" borderId="1" xfId="0" applyNumberFormat="1" applyFont="1" applyBorder="1"/>
    <xf numFmtId="3" fontId="8" fillId="0" borderId="1" xfId="0" applyNumberFormat="1" applyFont="1" applyBorder="1"/>
    <xf numFmtId="14" fontId="8" fillId="0" borderId="1" xfId="0" applyNumberFormat="1" applyFont="1" applyBorder="1" applyAlignment="1">
      <alignment horizontal="left" wrapText="1"/>
    </xf>
    <xf numFmtId="166" fontId="8" fillId="0" borderId="1" xfId="0" applyNumberFormat="1" applyFont="1" applyBorder="1" applyAlignment="1">
      <alignment horizontal="left" wrapText="1"/>
    </xf>
    <xf numFmtId="167" fontId="8" fillId="0" borderId="1" xfId="0" applyNumberFormat="1" applyFont="1" applyBorder="1" applyAlignment="1">
      <alignment horizontal="left" wrapText="1"/>
    </xf>
    <xf numFmtId="3" fontId="8" fillId="0" borderId="1" xfId="0" applyNumberFormat="1" applyFont="1" applyBorder="1" applyAlignment="1">
      <alignment wrapText="1"/>
    </xf>
    <xf numFmtId="165" fontId="8" fillId="0" borderId="1" xfId="0" applyNumberFormat="1" applyFont="1" applyBorder="1" applyAlignment="1">
      <alignment wrapText="1"/>
    </xf>
    <xf numFmtId="37" fontId="8" fillId="0" borderId="1" xfId="4" applyNumberFormat="1" applyFont="1" applyFill="1" applyBorder="1" applyAlignment="1">
      <alignment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3" applyAlignment="1"/>
    <xf numFmtId="0" fontId="0" fillId="0" borderId="4" xfId="0" applyBorder="1" applyAlignment="1">
      <alignment horizontal="center"/>
    </xf>
    <xf numFmtId="168" fontId="0" fillId="0" borderId="1" xfId="2" applyNumberFormat="1" applyFont="1" applyBorder="1"/>
    <xf numFmtId="0" fontId="0" fillId="0" borderId="1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6" fontId="0" fillId="0" borderId="1" xfId="0" applyNumberFormat="1" applyBorder="1"/>
    <xf numFmtId="9" fontId="0" fillId="0" borderId="1" xfId="2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right"/>
    </xf>
    <xf numFmtId="0" fontId="0" fillId="3" borderId="0" xfId="0" applyFill="1"/>
    <xf numFmtId="168" fontId="0" fillId="0" borderId="1" xfId="2" applyNumberFormat="1" applyFont="1" applyFill="1" applyBorder="1"/>
    <xf numFmtId="9" fontId="0" fillId="0" borderId="1" xfId="0" applyNumberFormat="1" applyBorder="1"/>
    <xf numFmtId="1" fontId="0" fillId="0" borderId="0" xfId="0" applyNumberFormat="1"/>
    <xf numFmtId="0" fontId="0" fillId="4" borderId="0" xfId="0" applyFill="1"/>
    <xf numFmtId="0" fontId="0" fillId="0" borderId="4" xfId="0" applyBorder="1"/>
    <xf numFmtId="14" fontId="0" fillId="0" borderId="4" xfId="0" applyNumberFormat="1" applyBorder="1"/>
    <xf numFmtId="3" fontId="0" fillId="0" borderId="4" xfId="0" applyNumberFormat="1" applyBorder="1"/>
    <xf numFmtId="168" fontId="0" fillId="0" borderId="0" xfId="0" applyNumberFormat="1"/>
    <xf numFmtId="164" fontId="0" fillId="0" borderId="1" xfId="2" applyNumberFormat="1" applyFont="1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5" fontId="1" fillId="5" borderId="1" xfId="4" applyNumberFormat="1" applyFont="1" applyFill="1" applyBorder="1" applyAlignment="1">
      <alignment horizontal="right" wrapText="1"/>
    </xf>
    <xf numFmtId="169" fontId="2" fillId="5" borderId="0" xfId="4" applyNumberFormat="1" applyFont="1" applyFill="1" applyBorder="1" applyAlignment="1">
      <alignment horizontal="center" wrapText="1"/>
    </xf>
    <xf numFmtId="37" fontId="2" fillId="5" borderId="10" xfId="4" applyNumberFormat="1" applyFont="1" applyFill="1" applyBorder="1" applyAlignment="1">
      <alignment horizontal="right" wrapText="1"/>
    </xf>
    <xf numFmtId="0" fontId="2" fillId="5" borderId="11" xfId="0" applyFont="1" applyFill="1" applyBorder="1" applyAlignment="1">
      <alignment horizontal="left"/>
    </xf>
    <xf numFmtId="0" fontId="2" fillId="0" borderId="12" xfId="0" applyFont="1" applyBorder="1" applyAlignment="1">
      <alignment horizontal="left"/>
    </xf>
    <xf numFmtId="165" fontId="1" fillId="5" borderId="2" xfId="4" applyNumberFormat="1" applyFont="1" applyFill="1" applyBorder="1" applyAlignment="1">
      <alignment horizontal="right" wrapText="1"/>
    </xf>
    <xf numFmtId="0" fontId="2" fillId="0" borderId="13" xfId="0" applyFont="1" applyBorder="1" applyAlignment="1">
      <alignment horizontal="left"/>
    </xf>
    <xf numFmtId="0" fontId="13" fillId="0" borderId="13" xfId="0" applyFont="1" applyBorder="1" applyAlignment="1">
      <alignment horizontal="left"/>
    </xf>
    <xf numFmtId="168" fontId="0" fillId="0" borderId="0" xfId="2" applyNumberFormat="1" applyFont="1"/>
    <xf numFmtId="37" fontId="0" fillId="0" borderId="0" xfId="0" applyNumberFormat="1"/>
    <xf numFmtId="37" fontId="0" fillId="2" borderId="0" xfId="0" applyNumberFormat="1" applyFill="1"/>
    <xf numFmtId="165" fontId="0" fillId="0" borderId="1" xfId="0" applyNumberFormat="1" applyBorder="1"/>
    <xf numFmtId="170" fontId="0" fillId="0" borderId="0" xfId="0" applyNumberFormat="1"/>
    <xf numFmtId="164" fontId="0" fillId="0" borderId="3" xfId="0" applyNumberFormat="1" applyBorder="1"/>
    <xf numFmtId="170" fontId="0" fillId="0" borderId="1" xfId="0" applyNumberFormat="1" applyBorder="1"/>
    <xf numFmtId="0" fontId="2" fillId="0" borderId="2" xfId="0" applyFont="1" applyBorder="1"/>
    <xf numFmtId="1" fontId="0" fillId="0" borderId="1" xfId="0" applyNumberFormat="1" applyBorder="1"/>
    <xf numFmtId="14" fontId="8" fillId="0" borderId="1" xfId="0" applyNumberFormat="1" applyFont="1" applyBorder="1"/>
    <xf numFmtId="37" fontId="0" fillId="0" borderId="1" xfId="0" applyNumberFormat="1" applyBorder="1"/>
    <xf numFmtId="8" fontId="0" fillId="0" borderId="0" xfId="0" applyNumberFormat="1"/>
    <xf numFmtId="171" fontId="0" fillId="0" borderId="1" xfId="0" applyNumberFormat="1" applyBorder="1"/>
    <xf numFmtId="14" fontId="0" fillId="0" borderId="2" xfId="0" applyNumberFormat="1" applyBorder="1"/>
    <xf numFmtId="3" fontId="0" fillId="0" borderId="2" xfId="0" applyNumberFormat="1" applyBorder="1"/>
    <xf numFmtId="8" fontId="0" fillId="0" borderId="2" xfId="0" applyNumberFormat="1" applyBorder="1"/>
    <xf numFmtId="6" fontId="0" fillId="0" borderId="2" xfId="0" applyNumberFormat="1" applyBorder="1"/>
    <xf numFmtId="9" fontId="0" fillId="0" borderId="2" xfId="2" applyFont="1" applyBorder="1" applyAlignment="1">
      <alignment horizontal="center"/>
    </xf>
    <xf numFmtId="164" fontId="0" fillId="0" borderId="2" xfId="0" applyNumberFormat="1" applyBorder="1"/>
    <xf numFmtId="0" fontId="2" fillId="0" borderId="3" xfId="0" applyFont="1" applyBorder="1"/>
    <xf numFmtId="9" fontId="2" fillId="0" borderId="1" xfId="2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4" fillId="0" borderId="0" xfId="3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</cellXfs>
  <cellStyles count="5">
    <cellStyle name="Comma" xfId="4" builtinId="3"/>
    <cellStyle name="Currency" xfId="1" builtinId="4"/>
    <cellStyle name="Hyperlink" xfId="3" builtinId="8"/>
    <cellStyle name="Normal" xfId="0" builtinId="0"/>
    <cellStyle name="Percent" xfId="2" builtinId="5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07643335312815"/>
          <c:y val="4.5390064162608414E-2"/>
          <c:w val="0.80397388950061377"/>
          <c:h val="0.71993019937377201"/>
        </c:manualLayout>
      </c:layout>
      <c:lineChart>
        <c:grouping val="standard"/>
        <c:varyColors val="0"/>
        <c:ser>
          <c:idx val="0"/>
          <c:order val="0"/>
          <c:tx>
            <c:strRef>
              <c:f>'NY Price'!$D$6</c:f>
              <c:strCache>
                <c:ptCount val="1"/>
                <c:pt idx="0">
                  <c:v>Clearing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'NY Price'!$C$7:$C$57</c:f>
              <c:numCache>
                <c:formatCode>[$-409]mmm\-yy;@</c:formatCode>
                <c:ptCount val="51"/>
                <c:pt idx="0">
                  <c:v>40982</c:v>
                </c:pt>
                <c:pt idx="1">
                  <c:v>41066</c:v>
                </c:pt>
                <c:pt idx="2">
                  <c:v>41157</c:v>
                </c:pt>
                <c:pt idx="3">
                  <c:v>41248</c:v>
                </c:pt>
                <c:pt idx="4">
                  <c:v>41346</c:v>
                </c:pt>
                <c:pt idx="5">
                  <c:v>41430</c:v>
                </c:pt>
                <c:pt idx="6">
                  <c:v>41521</c:v>
                </c:pt>
                <c:pt idx="7">
                  <c:v>41612</c:v>
                </c:pt>
                <c:pt idx="8">
                  <c:v>41703</c:v>
                </c:pt>
                <c:pt idx="9">
                  <c:v>41794</c:v>
                </c:pt>
                <c:pt idx="10">
                  <c:v>41885</c:v>
                </c:pt>
                <c:pt idx="11">
                  <c:v>41976</c:v>
                </c:pt>
                <c:pt idx="12">
                  <c:v>42074</c:v>
                </c:pt>
                <c:pt idx="13">
                  <c:v>42158</c:v>
                </c:pt>
                <c:pt idx="14">
                  <c:v>42256</c:v>
                </c:pt>
                <c:pt idx="15">
                  <c:v>42340</c:v>
                </c:pt>
                <c:pt idx="16">
                  <c:v>42438</c:v>
                </c:pt>
                <c:pt idx="17">
                  <c:v>42522</c:v>
                </c:pt>
                <c:pt idx="18">
                  <c:v>42620</c:v>
                </c:pt>
                <c:pt idx="19">
                  <c:v>42711</c:v>
                </c:pt>
                <c:pt idx="20">
                  <c:v>42802</c:v>
                </c:pt>
                <c:pt idx="21">
                  <c:v>42893</c:v>
                </c:pt>
                <c:pt idx="22">
                  <c:v>42984</c:v>
                </c:pt>
                <c:pt idx="23">
                  <c:v>43075</c:v>
                </c:pt>
                <c:pt idx="24">
                  <c:v>43173</c:v>
                </c:pt>
                <c:pt idx="25">
                  <c:v>43264</c:v>
                </c:pt>
                <c:pt idx="26">
                  <c:v>43348</c:v>
                </c:pt>
                <c:pt idx="27">
                  <c:v>43439</c:v>
                </c:pt>
                <c:pt idx="28">
                  <c:v>43537</c:v>
                </c:pt>
                <c:pt idx="29">
                  <c:v>43621</c:v>
                </c:pt>
                <c:pt idx="30">
                  <c:v>43712</c:v>
                </c:pt>
                <c:pt idx="31">
                  <c:v>43803</c:v>
                </c:pt>
                <c:pt idx="32">
                  <c:v>43901</c:v>
                </c:pt>
                <c:pt idx="33">
                  <c:v>43985</c:v>
                </c:pt>
                <c:pt idx="34">
                  <c:v>44076</c:v>
                </c:pt>
                <c:pt idx="35">
                  <c:v>44167</c:v>
                </c:pt>
                <c:pt idx="36">
                  <c:v>44258</c:v>
                </c:pt>
                <c:pt idx="37">
                  <c:v>44349</c:v>
                </c:pt>
                <c:pt idx="38">
                  <c:v>44447</c:v>
                </c:pt>
                <c:pt idx="39">
                  <c:v>44531</c:v>
                </c:pt>
                <c:pt idx="40">
                  <c:v>44629</c:v>
                </c:pt>
                <c:pt idx="41">
                  <c:v>44713</c:v>
                </c:pt>
                <c:pt idx="42">
                  <c:v>44811</c:v>
                </c:pt>
                <c:pt idx="43">
                  <c:v>44902</c:v>
                </c:pt>
                <c:pt idx="44">
                  <c:v>44993</c:v>
                </c:pt>
                <c:pt idx="45">
                  <c:v>45084</c:v>
                </c:pt>
                <c:pt idx="46">
                  <c:v>45175</c:v>
                </c:pt>
                <c:pt idx="47">
                  <c:v>45266</c:v>
                </c:pt>
                <c:pt idx="48">
                  <c:v>45364</c:v>
                </c:pt>
                <c:pt idx="49">
                  <c:v>45448</c:v>
                </c:pt>
                <c:pt idx="50">
                  <c:v>45539</c:v>
                </c:pt>
              </c:numCache>
            </c:numRef>
          </c:cat>
          <c:val>
            <c:numRef>
              <c:f>'NY Price'!$D$7:$D$58</c:f>
              <c:numCache>
                <c:formatCode>"$"#,##0.00_);[Red]\("$"#,##0.00\)</c:formatCode>
                <c:ptCount val="52"/>
                <c:pt idx="0">
                  <c:v>1.93</c:v>
                </c:pt>
                <c:pt idx="1">
                  <c:v>1.93</c:v>
                </c:pt>
                <c:pt idx="2">
                  <c:v>1.93</c:v>
                </c:pt>
                <c:pt idx="3">
                  <c:v>1.93</c:v>
                </c:pt>
                <c:pt idx="4">
                  <c:v>2.8</c:v>
                </c:pt>
                <c:pt idx="5">
                  <c:v>3.21</c:v>
                </c:pt>
                <c:pt idx="6">
                  <c:v>2.67</c:v>
                </c:pt>
                <c:pt idx="7">
                  <c:v>3</c:v>
                </c:pt>
                <c:pt idx="8">
                  <c:v>4</c:v>
                </c:pt>
                <c:pt idx="9">
                  <c:v>5.0199999999999996</c:v>
                </c:pt>
                <c:pt idx="10">
                  <c:v>4.88</c:v>
                </c:pt>
                <c:pt idx="11">
                  <c:v>5.21</c:v>
                </c:pt>
                <c:pt idx="12">
                  <c:v>5.41</c:v>
                </c:pt>
                <c:pt idx="13">
                  <c:v>5.5</c:v>
                </c:pt>
                <c:pt idx="14">
                  <c:v>6.02</c:v>
                </c:pt>
                <c:pt idx="15">
                  <c:v>7.5</c:v>
                </c:pt>
                <c:pt idx="16">
                  <c:v>5.25</c:v>
                </c:pt>
                <c:pt idx="17">
                  <c:v>4.53</c:v>
                </c:pt>
                <c:pt idx="18">
                  <c:v>4.54</c:v>
                </c:pt>
                <c:pt idx="19">
                  <c:v>3.55</c:v>
                </c:pt>
                <c:pt idx="20">
                  <c:v>3</c:v>
                </c:pt>
                <c:pt idx="21">
                  <c:v>2.5299999999999998</c:v>
                </c:pt>
                <c:pt idx="22">
                  <c:v>4.3499999999999996</c:v>
                </c:pt>
                <c:pt idx="23">
                  <c:v>3.8</c:v>
                </c:pt>
                <c:pt idx="24">
                  <c:v>3.79</c:v>
                </c:pt>
                <c:pt idx="25">
                  <c:v>4.0199999999999996</c:v>
                </c:pt>
                <c:pt idx="26">
                  <c:v>4.5</c:v>
                </c:pt>
                <c:pt idx="27">
                  <c:v>5.35</c:v>
                </c:pt>
                <c:pt idx="28">
                  <c:v>5.27</c:v>
                </c:pt>
                <c:pt idx="29">
                  <c:v>5.62</c:v>
                </c:pt>
                <c:pt idx="30">
                  <c:v>5.2</c:v>
                </c:pt>
                <c:pt idx="31">
                  <c:v>5.61</c:v>
                </c:pt>
                <c:pt idx="32">
                  <c:v>5.65</c:v>
                </c:pt>
                <c:pt idx="33">
                  <c:v>5.75</c:v>
                </c:pt>
                <c:pt idx="34">
                  <c:v>6.82</c:v>
                </c:pt>
                <c:pt idx="35">
                  <c:v>7.41</c:v>
                </c:pt>
                <c:pt idx="36">
                  <c:v>7.6</c:v>
                </c:pt>
                <c:pt idx="37">
                  <c:v>7.97</c:v>
                </c:pt>
                <c:pt idx="38">
                  <c:v>9.3000000000000007</c:v>
                </c:pt>
                <c:pt idx="39">
                  <c:v>13</c:v>
                </c:pt>
                <c:pt idx="40">
                  <c:v>13.5</c:v>
                </c:pt>
                <c:pt idx="41">
                  <c:v>13.9</c:v>
                </c:pt>
                <c:pt idx="42">
                  <c:v>13.45</c:v>
                </c:pt>
                <c:pt idx="43">
                  <c:v>12.99</c:v>
                </c:pt>
                <c:pt idx="44">
                  <c:v>12.5</c:v>
                </c:pt>
                <c:pt idx="45">
                  <c:v>12.73</c:v>
                </c:pt>
                <c:pt idx="46">
                  <c:v>13.85</c:v>
                </c:pt>
                <c:pt idx="47">
                  <c:v>14.88</c:v>
                </c:pt>
                <c:pt idx="48">
                  <c:v>16</c:v>
                </c:pt>
                <c:pt idx="49">
                  <c:v>21.03</c:v>
                </c:pt>
                <c:pt idx="50">
                  <c:v>25.75</c:v>
                </c:pt>
                <c:pt idx="51">
                  <c:v>20.05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33-457E-AF0F-1482DCF41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8601487"/>
        <c:axId val="66346000"/>
      </c:lineChart>
      <c:lineChart>
        <c:grouping val="standard"/>
        <c:varyColors val="0"/>
        <c:ser>
          <c:idx val="1"/>
          <c:order val="1"/>
          <c:tx>
            <c:strRef>
              <c:f>'NY Price'!$E$6</c:f>
              <c:strCache>
                <c:ptCount val="1"/>
                <c:pt idx="0">
                  <c:v>Price (₵/kWh)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'NY Price'!$C$7:$C$57</c:f>
              <c:numCache>
                <c:formatCode>[$-409]mmm\-yy;@</c:formatCode>
                <c:ptCount val="51"/>
                <c:pt idx="0">
                  <c:v>40982</c:v>
                </c:pt>
                <c:pt idx="1">
                  <c:v>41066</c:v>
                </c:pt>
                <c:pt idx="2">
                  <c:v>41157</c:v>
                </c:pt>
                <c:pt idx="3">
                  <c:v>41248</c:v>
                </c:pt>
                <c:pt idx="4">
                  <c:v>41346</c:v>
                </c:pt>
                <c:pt idx="5">
                  <c:v>41430</c:v>
                </c:pt>
                <c:pt idx="6">
                  <c:v>41521</c:v>
                </c:pt>
                <c:pt idx="7">
                  <c:v>41612</c:v>
                </c:pt>
                <c:pt idx="8">
                  <c:v>41703</c:v>
                </c:pt>
                <c:pt idx="9">
                  <c:v>41794</c:v>
                </c:pt>
                <c:pt idx="10">
                  <c:v>41885</c:v>
                </c:pt>
                <c:pt idx="11">
                  <c:v>41976</c:v>
                </c:pt>
                <c:pt idx="12">
                  <c:v>42074</c:v>
                </c:pt>
                <c:pt idx="13">
                  <c:v>42158</c:v>
                </c:pt>
                <c:pt idx="14">
                  <c:v>42256</c:v>
                </c:pt>
                <c:pt idx="15">
                  <c:v>42340</c:v>
                </c:pt>
                <c:pt idx="16">
                  <c:v>42438</c:v>
                </c:pt>
                <c:pt idx="17">
                  <c:v>42522</c:v>
                </c:pt>
                <c:pt idx="18">
                  <c:v>42620</c:v>
                </c:pt>
                <c:pt idx="19">
                  <c:v>42711</c:v>
                </c:pt>
                <c:pt idx="20">
                  <c:v>42802</c:v>
                </c:pt>
                <c:pt idx="21">
                  <c:v>42893</c:v>
                </c:pt>
                <c:pt idx="22">
                  <c:v>42984</c:v>
                </c:pt>
                <c:pt idx="23">
                  <c:v>43075</c:v>
                </c:pt>
                <c:pt idx="24">
                  <c:v>43173</c:v>
                </c:pt>
                <c:pt idx="25">
                  <c:v>43264</c:v>
                </c:pt>
                <c:pt idx="26">
                  <c:v>43348</c:v>
                </c:pt>
                <c:pt idx="27">
                  <c:v>43439</c:v>
                </c:pt>
                <c:pt idx="28">
                  <c:v>43537</c:v>
                </c:pt>
                <c:pt idx="29">
                  <c:v>43621</c:v>
                </c:pt>
                <c:pt idx="30">
                  <c:v>43712</c:v>
                </c:pt>
                <c:pt idx="31">
                  <c:v>43803</c:v>
                </c:pt>
                <c:pt idx="32">
                  <c:v>43901</c:v>
                </c:pt>
                <c:pt idx="33">
                  <c:v>43985</c:v>
                </c:pt>
                <c:pt idx="34">
                  <c:v>44076</c:v>
                </c:pt>
                <c:pt idx="35">
                  <c:v>44167</c:v>
                </c:pt>
                <c:pt idx="36">
                  <c:v>44258</c:v>
                </c:pt>
                <c:pt idx="37">
                  <c:v>44349</c:v>
                </c:pt>
                <c:pt idx="38">
                  <c:v>44447</c:v>
                </c:pt>
                <c:pt idx="39">
                  <c:v>44531</c:v>
                </c:pt>
                <c:pt idx="40">
                  <c:v>44629</c:v>
                </c:pt>
                <c:pt idx="41">
                  <c:v>44713</c:v>
                </c:pt>
                <c:pt idx="42">
                  <c:v>44811</c:v>
                </c:pt>
                <c:pt idx="43">
                  <c:v>44902</c:v>
                </c:pt>
                <c:pt idx="44">
                  <c:v>44993</c:v>
                </c:pt>
                <c:pt idx="45">
                  <c:v>45084</c:v>
                </c:pt>
                <c:pt idx="46">
                  <c:v>45175</c:v>
                </c:pt>
                <c:pt idx="47">
                  <c:v>45266</c:v>
                </c:pt>
                <c:pt idx="48">
                  <c:v>45364</c:v>
                </c:pt>
                <c:pt idx="49">
                  <c:v>45448</c:v>
                </c:pt>
                <c:pt idx="50">
                  <c:v>45539</c:v>
                </c:pt>
              </c:numCache>
            </c:numRef>
          </c:cat>
          <c:val>
            <c:numRef>
              <c:f>'NY Price'!$E$7:$E$58</c:f>
              <c:numCache>
                <c:formatCode>0.0</c:formatCode>
                <c:ptCount val="52"/>
                <c:pt idx="0">
                  <c:v>16.7</c:v>
                </c:pt>
                <c:pt idx="1">
                  <c:v>18.3</c:v>
                </c:pt>
                <c:pt idx="2">
                  <c:v>19</c:v>
                </c:pt>
                <c:pt idx="3">
                  <c:v>17.5</c:v>
                </c:pt>
                <c:pt idx="4">
                  <c:v>18.3</c:v>
                </c:pt>
                <c:pt idx="5">
                  <c:v>19.3</c:v>
                </c:pt>
                <c:pt idx="6">
                  <c:v>19.600000000000001</c:v>
                </c:pt>
                <c:pt idx="7">
                  <c:v>18.2</c:v>
                </c:pt>
                <c:pt idx="8">
                  <c:v>20.9</c:v>
                </c:pt>
                <c:pt idx="9">
                  <c:v>20.9</c:v>
                </c:pt>
                <c:pt idx="10">
                  <c:v>19.399999999999999</c:v>
                </c:pt>
                <c:pt idx="11">
                  <c:v>19.3</c:v>
                </c:pt>
                <c:pt idx="12">
                  <c:v>19</c:v>
                </c:pt>
                <c:pt idx="13">
                  <c:v>18.8</c:v>
                </c:pt>
                <c:pt idx="14">
                  <c:v>18.399999999999999</c:v>
                </c:pt>
                <c:pt idx="15">
                  <c:v>17.5</c:v>
                </c:pt>
                <c:pt idx="16">
                  <c:v>16.899999999999999</c:v>
                </c:pt>
                <c:pt idx="17">
                  <c:v>17.899999999999999</c:v>
                </c:pt>
                <c:pt idx="18">
                  <c:v>18.399999999999999</c:v>
                </c:pt>
                <c:pt idx="19">
                  <c:v>17.2</c:v>
                </c:pt>
                <c:pt idx="20">
                  <c:v>17</c:v>
                </c:pt>
                <c:pt idx="21">
                  <c:v>18.8</c:v>
                </c:pt>
                <c:pt idx="22">
                  <c:v>18.8</c:v>
                </c:pt>
                <c:pt idx="23">
                  <c:v>17</c:v>
                </c:pt>
                <c:pt idx="24">
                  <c:v>17.5</c:v>
                </c:pt>
                <c:pt idx="25">
                  <c:v>19.3</c:v>
                </c:pt>
                <c:pt idx="26">
                  <c:v>19.3</c:v>
                </c:pt>
                <c:pt idx="27">
                  <c:v>17.3</c:v>
                </c:pt>
                <c:pt idx="28">
                  <c:v>16.8</c:v>
                </c:pt>
                <c:pt idx="29">
                  <c:v>18.5</c:v>
                </c:pt>
                <c:pt idx="30">
                  <c:v>18.7</c:v>
                </c:pt>
                <c:pt idx="31">
                  <c:v>17.3</c:v>
                </c:pt>
                <c:pt idx="32">
                  <c:v>17.2</c:v>
                </c:pt>
                <c:pt idx="33">
                  <c:v>19.100000000000001</c:v>
                </c:pt>
                <c:pt idx="34">
                  <c:v>19</c:v>
                </c:pt>
                <c:pt idx="35">
                  <c:v>18.3</c:v>
                </c:pt>
                <c:pt idx="36">
                  <c:v>18</c:v>
                </c:pt>
                <c:pt idx="37">
                  <c:v>19.5</c:v>
                </c:pt>
                <c:pt idx="38">
                  <c:v>20.5</c:v>
                </c:pt>
                <c:pt idx="39">
                  <c:v>19.5</c:v>
                </c:pt>
                <c:pt idx="40">
                  <c:v>19.7</c:v>
                </c:pt>
                <c:pt idx="41">
                  <c:v>22.4</c:v>
                </c:pt>
                <c:pt idx="42">
                  <c:v>24</c:v>
                </c:pt>
                <c:pt idx="43">
                  <c:v>22.8</c:v>
                </c:pt>
                <c:pt idx="44">
                  <c:v>21.18</c:v>
                </c:pt>
                <c:pt idx="45">
                  <c:v>21.63</c:v>
                </c:pt>
                <c:pt idx="46">
                  <c:v>23.23</c:v>
                </c:pt>
                <c:pt idx="47">
                  <c:v>22.52</c:v>
                </c:pt>
                <c:pt idx="48">
                  <c:v>23.64</c:v>
                </c:pt>
                <c:pt idx="49">
                  <c:v>24.51</c:v>
                </c:pt>
                <c:pt idx="50">
                  <c:v>24.98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33-457E-AF0F-1482DCF41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657200"/>
        <c:axId val="1432245296"/>
      </c:lineChart>
      <c:dateAx>
        <c:axId val="1028601487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46000"/>
        <c:crosses val="autoZero"/>
        <c:auto val="1"/>
        <c:lblOffset val="100"/>
        <c:baseTimeUnit val="months"/>
      </c:dateAx>
      <c:valAx>
        <c:axId val="66346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Auction</a:t>
                </a:r>
                <a:r>
                  <a:rPr lang="en-US" baseline="0"/>
                  <a:t> Clearing Price</a:t>
                </a:r>
              </a:p>
              <a:p>
                <a:pPr>
                  <a:defRPr/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601487"/>
        <c:crosses val="autoZero"/>
        <c:crossBetween val="between"/>
      </c:valAx>
      <c:valAx>
        <c:axId val="143224529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Residential</a:t>
                </a:r>
                <a:r>
                  <a:rPr lang="en-US" baseline="0"/>
                  <a:t> Electricity 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57200"/>
        <c:crosses val="max"/>
        <c:crossBetween val="between"/>
      </c:valAx>
      <c:dateAx>
        <c:axId val="138657200"/>
        <c:scaling>
          <c:orientation val="minMax"/>
        </c:scaling>
        <c:delete val="1"/>
        <c:axPos val="b"/>
        <c:numFmt formatCode="[$-409]mmm\-yy;@" sourceLinked="1"/>
        <c:majorTickMark val="out"/>
        <c:minorTickMark val="none"/>
        <c:tickLblPos val="nextTo"/>
        <c:crossAx val="1432245296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54768</xdr:colOff>
      <xdr:row>6</xdr:row>
      <xdr:rowOff>138111</xdr:rowOff>
    </xdr:from>
    <xdr:to>
      <xdr:col>16</xdr:col>
      <xdr:colOff>138112</xdr:colOff>
      <xdr:row>28</xdr:row>
      <xdr:rowOff>71438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AD112C1-4EEB-46FE-42BB-18D88E7455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10</xdr:col>
      <xdr:colOff>266700</xdr:colOff>
      <xdr:row>22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2500" t="24872" r="31571" b="18718"/>
        <a:stretch/>
      </xdr:blipFill>
      <xdr:spPr bwMode="auto">
        <a:xfrm>
          <a:off x="0" y="381000"/>
          <a:ext cx="6362700" cy="3962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24</xdr:row>
      <xdr:rowOff>190499</xdr:rowOff>
    </xdr:from>
    <xdr:to>
      <xdr:col>9</xdr:col>
      <xdr:colOff>523874</xdr:colOff>
      <xdr:row>46</xdr:row>
      <xdr:rowOff>142874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8974" t="24102" r="45513" b="27180"/>
        <a:stretch/>
      </xdr:blipFill>
      <xdr:spPr bwMode="auto">
        <a:xfrm>
          <a:off x="0" y="4762499"/>
          <a:ext cx="6010274" cy="41433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53339</xdr:colOff>
      <xdr:row>49</xdr:row>
      <xdr:rowOff>45719</xdr:rowOff>
    </xdr:from>
    <xdr:to>
      <xdr:col>10</xdr:col>
      <xdr:colOff>30480</xdr:colOff>
      <xdr:row>71</xdr:row>
      <xdr:rowOff>57394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1262" t="14948" r="22298" b="6573"/>
        <a:stretch/>
      </xdr:blipFill>
      <xdr:spPr>
        <a:xfrm>
          <a:off x="53339" y="9006839"/>
          <a:ext cx="6073141" cy="4035035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</xdr:colOff>
      <xdr:row>73</xdr:row>
      <xdr:rowOff>0</xdr:rowOff>
    </xdr:from>
    <xdr:to>
      <xdr:col>12</xdr:col>
      <xdr:colOff>60960</xdr:colOff>
      <xdr:row>95</xdr:row>
      <xdr:rowOff>106680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820" y="13350240"/>
          <a:ext cx="7292340" cy="413004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97</xdr:row>
      <xdr:rowOff>0</xdr:rowOff>
    </xdr:from>
    <xdr:to>
      <xdr:col>12</xdr:col>
      <xdr:colOff>247651</xdr:colOff>
      <xdr:row>121</xdr:row>
      <xdr:rowOff>161925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1" y="18478500"/>
          <a:ext cx="7562850" cy="4733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eanyweb-my.sharepoint.com/personal/roger_caiazza_eeanyweb_org/Documents/Documents/5Data/Emissions/New%20York%20Annual%20Emissions%20including%20fuel%20types%202009%20-%202023.xlsx" TargetMode="External"/><Relationship Id="rId1" Type="http://schemas.openxmlformats.org/officeDocument/2006/relationships/externalLinkPath" Target="/personal/roger_caiazza_eeanyweb_org/Documents/Documents/5Data/Emissions/New%20York%20Annual%20Emissions%20including%20fuel%20types%202009%20-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"/>
      <sheetName val="Fuel Type"/>
      <sheetName val="Documentation"/>
      <sheetName val="New York"/>
      <sheetName val="Table 28"/>
      <sheetName val="RGGI"/>
      <sheetName val="NY RGGI"/>
      <sheetName val="RGGI Input"/>
      <sheetName val="All 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A2" t="str">
            <v>CT</v>
          </cell>
          <cell r="F2">
            <v>2009</v>
          </cell>
          <cell r="N2">
            <v>1951.251</v>
          </cell>
          <cell r="R2">
            <v>24110.663</v>
          </cell>
          <cell r="S2" t="str">
            <v>Natural Gas</v>
          </cell>
        </row>
        <row r="3">
          <cell r="A3" t="str">
            <v>CT</v>
          </cell>
          <cell r="F3">
            <v>2010</v>
          </cell>
          <cell r="N3">
            <v>2727.2649999999999</v>
          </cell>
          <cell r="R3">
            <v>34493.288999999997</v>
          </cell>
          <cell r="S3" t="str">
            <v>Natural Gas</v>
          </cell>
        </row>
        <row r="4">
          <cell r="A4" t="str">
            <v>CT</v>
          </cell>
          <cell r="F4">
            <v>2011</v>
          </cell>
          <cell r="N4">
            <v>1151.6679999999999</v>
          </cell>
          <cell r="R4">
            <v>14771.718000000001</v>
          </cell>
          <cell r="S4" t="str">
            <v>Natural Gas</v>
          </cell>
        </row>
        <row r="5">
          <cell r="A5" t="str">
            <v>CT</v>
          </cell>
          <cell r="F5">
            <v>2012</v>
          </cell>
          <cell r="N5">
            <v>655.78499999999997</v>
          </cell>
          <cell r="R5">
            <v>10080.789000000001</v>
          </cell>
          <cell r="S5" t="str">
            <v>Natural Gas</v>
          </cell>
        </row>
        <row r="6">
          <cell r="A6" t="str">
            <v>CT</v>
          </cell>
          <cell r="F6">
            <v>2013</v>
          </cell>
          <cell r="N6">
            <v>670.63800000000003</v>
          </cell>
          <cell r="R6">
            <v>8442.2870000000003</v>
          </cell>
          <cell r="S6" t="str">
            <v>Natural Gas</v>
          </cell>
        </row>
        <row r="7">
          <cell r="A7" t="str">
            <v>CT</v>
          </cell>
          <cell r="F7">
            <v>2014</v>
          </cell>
          <cell r="N7">
            <v>1047.404</v>
          </cell>
          <cell r="R7">
            <v>13411.914000000001</v>
          </cell>
          <cell r="S7" t="str">
            <v>Natural Gas</v>
          </cell>
        </row>
        <row r="8">
          <cell r="A8" t="str">
            <v>CT</v>
          </cell>
          <cell r="F8">
            <v>2015</v>
          </cell>
          <cell r="N8">
            <v>248.43199999999999</v>
          </cell>
          <cell r="R8">
            <v>3094.3879999999999</v>
          </cell>
          <cell r="S8" t="str">
            <v>Natural Gas</v>
          </cell>
        </row>
        <row r="9">
          <cell r="A9" t="str">
            <v>CT</v>
          </cell>
          <cell r="F9">
            <v>2016</v>
          </cell>
          <cell r="N9">
            <v>626.54200000000003</v>
          </cell>
          <cell r="R9">
            <v>8494.7330000000002</v>
          </cell>
          <cell r="S9" t="str">
            <v>Natural Gas</v>
          </cell>
        </row>
        <row r="10">
          <cell r="A10" t="str">
            <v>CT</v>
          </cell>
          <cell r="F10">
            <v>2017</v>
          </cell>
          <cell r="N10">
            <v>2380.6</v>
          </cell>
          <cell r="R10">
            <v>35808</v>
          </cell>
          <cell r="S10" t="str">
            <v>Natural Gas</v>
          </cell>
        </row>
        <row r="11">
          <cell r="A11" t="str">
            <v>CT</v>
          </cell>
          <cell r="F11">
            <v>2018</v>
          </cell>
          <cell r="N11">
            <v>2781.1</v>
          </cell>
          <cell r="R11">
            <v>41412</v>
          </cell>
          <cell r="S11" t="str">
            <v>Natural Gas</v>
          </cell>
        </row>
        <row r="12">
          <cell r="A12" t="str">
            <v>CT</v>
          </cell>
          <cell r="F12">
            <v>2019</v>
          </cell>
          <cell r="N12">
            <v>219.3</v>
          </cell>
          <cell r="R12">
            <v>3104</v>
          </cell>
          <cell r="S12" t="str">
            <v>Natural Gas</v>
          </cell>
        </row>
        <row r="13">
          <cell r="A13" t="str">
            <v>CT</v>
          </cell>
          <cell r="F13">
            <v>2020</v>
          </cell>
          <cell r="N13">
            <v>896.7</v>
          </cell>
          <cell r="R13">
            <v>11956</v>
          </cell>
          <cell r="S13" t="str">
            <v>Natural Gas</v>
          </cell>
        </row>
        <row r="14">
          <cell r="A14" t="str">
            <v>CT</v>
          </cell>
          <cell r="F14">
            <v>2021</v>
          </cell>
          <cell r="N14">
            <v>590.20000000000005</v>
          </cell>
          <cell r="R14">
            <v>7284</v>
          </cell>
          <cell r="S14" t="str">
            <v>Natural Gas</v>
          </cell>
        </row>
        <row r="15">
          <cell r="A15" t="str">
            <v>CT</v>
          </cell>
          <cell r="F15">
            <v>2022</v>
          </cell>
          <cell r="N15">
            <v>1420.4</v>
          </cell>
          <cell r="R15">
            <v>18000</v>
          </cell>
          <cell r="S15" t="str">
            <v>Natural Gas</v>
          </cell>
        </row>
        <row r="16">
          <cell r="A16" t="str">
            <v>CT</v>
          </cell>
          <cell r="F16">
            <v>2023</v>
          </cell>
          <cell r="N16">
            <v>880.8</v>
          </cell>
          <cell r="R16">
            <v>11344</v>
          </cell>
          <cell r="S16" t="str">
            <v>Natural Gas</v>
          </cell>
        </row>
        <row r="17">
          <cell r="A17" t="str">
            <v>CT</v>
          </cell>
          <cell r="F17">
            <v>2009</v>
          </cell>
          <cell r="N17">
            <v>1803.7280000000001</v>
          </cell>
          <cell r="R17">
            <v>22458.984</v>
          </cell>
          <cell r="S17" t="str">
            <v>Natural Gas</v>
          </cell>
        </row>
        <row r="18">
          <cell r="A18" t="str">
            <v>CT</v>
          </cell>
          <cell r="F18">
            <v>2010</v>
          </cell>
          <cell r="N18">
            <v>2095.3119999999999</v>
          </cell>
          <cell r="R18">
            <v>25823.145</v>
          </cell>
          <cell r="S18" t="str">
            <v>Natural Gas</v>
          </cell>
        </row>
        <row r="19">
          <cell r="A19" t="str">
            <v>CT</v>
          </cell>
          <cell r="F19">
            <v>2011</v>
          </cell>
          <cell r="N19">
            <v>997.04700000000003</v>
          </cell>
          <cell r="R19">
            <v>12869.93</v>
          </cell>
          <cell r="S19" t="str">
            <v>Natural Gas</v>
          </cell>
        </row>
        <row r="20">
          <cell r="A20" t="str">
            <v>CT</v>
          </cell>
          <cell r="F20">
            <v>2012</v>
          </cell>
          <cell r="N20">
            <v>233.358</v>
          </cell>
          <cell r="R20">
            <v>3040.4389999999999</v>
          </cell>
          <cell r="S20" t="str">
            <v>Natural Gas</v>
          </cell>
        </row>
        <row r="21">
          <cell r="A21" t="str">
            <v>CT</v>
          </cell>
          <cell r="F21">
            <v>2013</v>
          </cell>
          <cell r="N21">
            <v>666.97299999999996</v>
          </cell>
          <cell r="R21">
            <v>8633.4750000000004</v>
          </cell>
          <cell r="S21" t="str">
            <v>Natural Gas</v>
          </cell>
        </row>
        <row r="22">
          <cell r="A22" t="str">
            <v>CT</v>
          </cell>
          <cell r="F22">
            <v>2014</v>
          </cell>
          <cell r="N22">
            <v>836.33799999999997</v>
          </cell>
          <cell r="R22">
            <v>10348.454</v>
          </cell>
          <cell r="S22" t="str">
            <v>Natural Gas</v>
          </cell>
        </row>
        <row r="23">
          <cell r="A23" t="str">
            <v>CT</v>
          </cell>
          <cell r="F23">
            <v>2015</v>
          </cell>
          <cell r="N23">
            <v>280.28899999999999</v>
          </cell>
          <cell r="R23">
            <v>3473.89</v>
          </cell>
          <cell r="S23" t="str">
            <v>Natural Gas</v>
          </cell>
        </row>
        <row r="24">
          <cell r="A24" t="str">
            <v>CT</v>
          </cell>
          <cell r="F24">
            <v>2016</v>
          </cell>
          <cell r="N24">
            <v>967.90300000000002</v>
          </cell>
          <cell r="R24">
            <v>13831.924000000001</v>
          </cell>
          <cell r="S24" t="str">
            <v>Natural Gas</v>
          </cell>
        </row>
        <row r="25">
          <cell r="A25" t="str">
            <v>CT</v>
          </cell>
          <cell r="F25">
            <v>2017</v>
          </cell>
          <cell r="N25">
            <v>2183</v>
          </cell>
          <cell r="R25">
            <v>32376</v>
          </cell>
          <cell r="S25" t="str">
            <v>Natural Gas</v>
          </cell>
        </row>
        <row r="26">
          <cell r="A26" t="str">
            <v>CT</v>
          </cell>
          <cell r="F26">
            <v>2018</v>
          </cell>
          <cell r="N26">
            <v>2885.3</v>
          </cell>
          <cell r="R26">
            <v>44188</v>
          </cell>
          <cell r="S26" t="str">
            <v>Natural Gas</v>
          </cell>
        </row>
        <row r="27">
          <cell r="A27" t="str">
            <v>CT</v>
          </cell>
          <cell r="F27">
            <v>2019</v>
          </cell>
          <cell r="N27">
            <v>145</v>
          </cell>
          <cell r="R27">
            <v>1792</v>
          </cell>
          <cell r="S27" t="str">
            <v>Natural Gas</v>
          </cell>
        </row>
        <row r="28">
          <cell r="A28" t="str">
            <v>CT</v>
          </cell>
          <cell r="F28">
            <v>2020</v>
          </cell>
          <cell r="N28">
            <v>698.4</v>
          </cell>
          <cell r="R28">
            <v>9204</v>
          </cell>
          <cell r="S28" t="str">
            <v>Natural Gas</v>
          </cell>
        </row>
        <row r="29">
          <cell r="A29" t="str">
            <v>CT</v>
          </cell>
          <cell r="F29">
            <v>2021</v>
          </cell>
          <cell r="N29">
            <v>732.8</v>
          </cell>
          <cell r="R29">
            <v>9048</v>
          </cell>
          <cell r="S29" t="str">
            <v>Natural Gas</v>
          </cell>
        </row>
        <row r="30">
          <cell r="A30" t="str">
            <v>CT</v>
          </cell>
          <cell r="F30">
            <v>2022</v>
          </cell>
          <cell r="N30">
            <v>924.7</v>
          </cell>
          <cell r="R30">
            <v>11856</v>
          </cell>
          <cell r="S30" t="str">
            <v>Natural Gas</v>
          </cell>
        </row>
        <row r="31">
          <cell r="A31" t="str">
            <v>CT</v>
          </cell>
          <cell r="F31">
            <v>2023</v>
          </cell>
          <cell r="N31">
            <v>999.6</v>
          </cell>
          <cell r="R31">
            <v>12792</v>
          </cell>
          <cell r="S31" t="str">
            <v>Natural Gas</v>
          </cell>
        </row>
        <row r="32">
          <cell r="A32" t="str">
            <v>CT</v>
          </cell>
          <cell r="F32">
            <v>2009</v>
          </cell>
          <cell r="N32">
            <v>2522.11</v>
          </cell>
          <cell r="R32">
            <v>31590.694</v>
          </cell>
          <cell r="S32" t="str">
            <v>Natural Gas</v>
          </cell>
        </row>
        <row r="33">
          <cell r="A33" t="str">
            <v>CT</v>
          </cell>
          <cell r="F33">
            <v>2010</v>
          </cell>
          <cell r="N33">
            <v>3040.5160000000001</v>
          </cell>
          <cell r="R33">
            <v>37637.317000000003</v>
          </cell>
          <cell r="S33" t="str">
            <v>Natural Gas</v>
          </cell>
        </row>
        <row r="34">
          <cell r="A34" t="str">
            <v>CT</v>
          </cell>
          <cell r="F34">
            <v>2011</v>
          </cell>
          <cell r="N34">
            <v>1095.0640000000001</v>
          </cell>
          <cell r="R34">
            <v>14058.254999999999</v>
          </cell>
          <cell r="S34" t="str">
            <v>Natural Gas</v>
          </cell>
        </row>
        <row r="35">
          <cell r="A35" t="str">
            <v>CT</v>
          </cell>
          <cell r="F35">
            <v>2012</v>
          </cell>
          <cell r="N35">
            <v>609.98</v>
          </cell>
          <cell r="R35">
            <v>7692.11</v>
          </cell>
          <cell r="S35" t="str">
            <v>Natural Gas</v>
          </cell>
        </row>
        <row r="36">
          <cell r="A36" t="str">
            <v>CT</v>
          </cell>
          <cell r="F36">
            <v>2013</v>
          </cell>
          <cell r="N36">
            <v>638.66</v>
          </cell>
          <cell r="R36">
            <v>7880.232</v>
          </cell>
          <cell r="S36" t="str">
            <v>Natural Gas</v>
          </cell>
        </row>
        <row r="37">
          <cell r="A37" t="str">
            <v>CT</v>
          </cell>
          <cell r="F37">
            <v>2014</v>
          </cell>
          <cell r="N37">
            <v>1471.818</v>
          </cell>
          <cell r="R37">
            <v>18133.314999999999</v>
          </cell>
          <cell r="S37" t="str">
            <v>Natural Gas</v>
          </cell>
        </row>
        <row r="38">
          <cell r="A38" t="str">
            <v>CT</v>
          </cell>
          <cell r="F38">
            <v>2015</v>
          </cell>
          <cell r="N38">
            <v>410.02100000000002</v>
          </cell>
          <cell r="R38">
            <v>5052.3540000000003</v>
          </cell>
          <cell r="S38" t="str">
            <v>Natural Gas</v>
          </cell>
        </row>
        <row r="39">
          <cell r="A39" t="str">
            <v>CT</v>
          </cell>
          <cell r="F39">
            <v>2016</v>
          </cell>
          <cell r="N39">
            <v>764.96699999999998</v>
          </cell>
          <cell r="R39">
            <v>10133.717000000001</v>
          </cell>
          <cell r="S39" t="str">
            <v>Natural Gas</v>
          </cell>
        </row>
        <row r="40">
          <cell r="A40" t="str">
            <v>CT</v>
          </cell>
          <cell r="F40">
            <v>2017</v>
          </cell>
          <cell r="N40">
            <v>1933.6</v>
          </cell>
          <cell r="R40">
            <v>28124</v>
          </cell>
          <cell r="S40" t="str">
            <v>Natural Gas</v>
          </cell>
        </row>
        <row r="41">
          <cell r="A41" t="str">
            <v>CT</v>
          </cell>
          <cell r="F41">
            <v>2018</v>
          </cell>
          <cell r="N41">
            <v>2414.4</v>
          </cell>
          <cell r="R41">
            <v>35412</v>
          </cell>
          <cell r="S41" t="str">
            <v>Natural Gas</v>
          </cell>
        </row>
        <row r="42">
          <cell r="A42" t="str">
            <v>CT</v>
          </cell>
          <cell r="F42">
            <v>2019</v>
          </cell>
          <cell r="N42">
            <v>515.20000000000005</v>
          </cell>
          <cell r="R42">
            <v>7948</v>
          </cell>
          <cell r="S42" t="str">
            <v>Natural Gas</v>
          </cell>
        </row>
        <row r="43">
          <cell r="A43" t="str">
            <v>CT</v>
          </cell>
          <cell r="F43">
            <v>2020</v>
          </cell>
          <cell r="N43">
            <v>857.7</v>
          </cell>
          <cell r="R43">
            <v>11636</v>
          </cell>
          <cell r="S43" t="str">
            <v>Natural Gas</v>
          </cell>
        </row>
        <row r="44">
          <cell r="A44" t="str">
            <v>CT</v>
          </cell>
          <cell r="F44">
            <v>2021</v>
          </cell>
          <cell r="N44">
            <v>849.4</v>
          </cell>
          <cell r="R44">
            <v>10488</v>
          </cell>
          <cell r="S44" t="str">
            <v>Natural Gas</v>
          </cell>
        </row>
        <row r="45">
          <cell r="A45" t="str">
            <v>CT</v>
          </cell>
          <cell r="F45">
            <v>2022</v>
          </cell>
          <cell r="N45">
            <v>1306.0999999999999</v>
          </cell>
          <cell r="R45">
            <v>16540</v>
          </cell>
          <cell r="S45" t="str">
            <v>Natural Gas</v>
          </cell>
        </row>
        <row r="46">
          <cell r="A46" t="str">
            <v>CT</v>
          </cell>
          <cell r="F46">
            <v>2023</v>
          </cell>
          <cell r="N46">
            <v>651.20000000000005</v>
          </cell>
          <cell r="R46">
            <v>8316</v>
          </cell>
          <cell r="S46" t="str">
            <v>Natural Gas</v>
          </cell>
        </row>
        <row r="47">
          <cell r="A47" t="str">
            <v>CT</v>
          </cell>
          <cell r="F47">
            <v>2009</v>
          </cell>
          <cell r="N47">
            <v>2539.8240000000001</v>
          </cell>
          <cell r="R47">
            <v>31303.847000000002</v>
          </cell>
          <cell r="S47" t="str">
            <v>Natural Gas</v>
          </cell>
        </row>
        <row r="48">
          <cell r="A48" t="str">
            <v>CT</v>
          </cell>
          <cell r="F48">
            <v>2010</v>
          </cell>
          <cell r="N48">
            <v>3358.4169999999999</v>
          </cell>
          <cell r="R48">
            <v>41882.286999999997</v>
          </cell>
          <cell r="S48" t="str">
            <v>Natural Gas</v>
          </cell>
        </row>
        <row r="49">
          <cell r="A49" t="str">
            <v>CT</v>
          </cell>
          <cell r="F49">
            <v>2011</v>
          </cell>
          <cell r="N49">
            <v>1278.0450000000001</v>
          </cell>
          <cell r="R49">
            <v>16268.243</v>
          </cell>
          <cell r="S49" t="str">
            <v>Natural Gas</v>
          </cell>
        </row>
        <row r="50">
          <cell r="A50" t="str">
            <v>CT</v>
          </cell>
          <cell r="F50">
            <v>2012</v>
          </cell>
          <cell r="N50">
            <v>654.90800000000002</v>
          </cell>
          <cell r="R50">
            <v>9814.8340000000007</v>
          </cell>
          <cell r="S50" t="str">
            <v>Natural Gas</v>
          </cell>
        </row>
        <row r="51">
          <cell r="A51" t="str">
            <v>CT</v>
          </cell>
          <cell r="F51">
            <v>2013</v>
          </cell>
          <cell r="N51">
            <v>668.75599999999997</v>
          </cell>
          <cell r="R51">
            <v>8244.8019999999997</v>
          </cell>
          <cell r="S51" t="str">
            <v>Natural Gas</v>
          </cell>
        </row>
        <row r="52">
          <cell r="A52" t="str">
            <v>CT</v>
          </cell>
          <cell r="F52">
            <v>2014</v>
          </cell>
          <cell r="N52">
            <v>1512.558</v>
          </cell>
          <cell r="R52">
            <v>18677.526000000002</v>
          </cell>
          <cell r="S52" t="str">
            <v>Natural Gas</v>
          </cell>
        </row>
        <row r="53">
          <cell r="A53" t="str">
            <v>CT</v>
          </cell>
          <cell r="F53">
            <v>2015</v>
          </cell>
          <cell r="N53">
            <v>289.35700000000003</v>
          </cell>
          <cell r="R53">
            <v>3604.2579999999998</v>
          </cell>
          <cell r="S53" t="str">
            <v>Natural Gas</v>
          </cell>
        </row>
        <row r="54">
          <cell r="A54" t="str">
            <v>CT</v>
          </cell>
          <cell r="F54">
            <v>2016</v>
          </cell>
          <cell r="N54">
            <v>712.41099999999994</v>
          </cell>
          <cell r="R54">
            <v>9522.125</v>
          </cell>
          <cell r="S54" t="str">
            <v>Natural Gas</v>
          </cell>
        </row>
        <row r="55">
          <cell r="A55" t="str">
            <v>CT</v>
          </cell>
          <cell r="F55">
            <v>2017</v>
          </cell>
          <cell r="N55">
            <v>2146.9</v>
          </cell>
          <cell r="R55">
            <v>33564</v>
          </cell>
          <cell r="S55" t="str">
            <v>Natural Gas</v>
          </cell>
        </row>
        <row r="56">
          <cell r="A56" t="str">
            <v>CT</v>
          </cell>
          <cell r="F56">
            <v>2018</v>
          </cell>
          <cell r="N56">
            <v>1866.4</v>
          </cell>
          <cell r="R56">
            <v>27216</v>
          </cell>
          <cell r="S56" t="str">
            <v>Natural Gas</v>
          </cell>
        </row>
        <row r="57">
          <cell r="A57" t="str">
            <v>CT</v>
          </cell>
          <cell r="F57">
            <v>2019</v>
          </cell>
          <cell r="N57">
            <v>477.7</v>
          </cell>
          <cell r="R57">
            <v>7652</v>
          </cell>
          <cell r="S57" t="str">
            <v>Natural Gas</v>
          </cell>
        </row>
        <row r="58">
          <cell r="A58" t="str">
            <v>CT</v>
          </cell>
          <cell r="F58">
            <v>2020</v>
          </cell>
          <cell r="N58">
            <v>714.1</v>
          </cell>
          <cell r="R58">
            <v>9720</v>
          </cell>
          <cell r="S58" t="str">
            <v>Natural Gas</v>
          </cell>
        </row>
        <row r="59">
          <cell r="A59" t="str">
            <v>CT</v>
          </cell>
          <cell r="F59">
            <v>2021</v>
          </cell>
          <cell r="N59">
            <v>592.6</v>
          </cell>
          <cell r="R59">
            <v>7316</v>
          </cell>
          <cell r="S59" t="str">
            <v>Natural Gas</v>
          </cell>
        </row>
        <row r="60">
          <cell r="A60" t="str">
            <v>CT</v>
          </cell>
          <cell r="F60">
            <v>2022</v>
          </cell>
          <cell r="N60">
            <v>1576.8</v>
          </cell>
          <cell r="R60">
            <v>19944</v>
          </cell>
          <cell r="S60" t="str">
            <v>Natural Gas</v>
          </cell>
        </row>
        <row r="61">
          <cell r="A61" t="str">
            <v>CT</v>
          </cell>
          <cell r="F61">
            <v>2023</v>
          </cell>
          <cell r="N61">
            <v>555.4</v>
          </cell>
          <cell r="R61">
            <v>7032</v>
          </cell>
          <cell r="S61" t="str">
            <v>Natural Gas</v>
          </cell>
        </row>
        <row r="62">
          <cell r="A62" t="str">
            <v>CT</v>
          </cell>
          <cell r="F62">
            <v>2010</v>
          </cell>
          <cell r="N62">
            <v>558.90200000000004</v>
          </cell>
          <cell r="R62">
            <v>6889.0349999999999</v>
          </cell>
          <cell r="S62" t="str">
            <v>Diesel Oil</v>
          </cell>
        </row>
        <row r="63">
          <cell r="A63" t="str">
            <v>CT</v>
          </cell>
          <cell r="F63">
            <v>2011</v>
          </cell>
          <cell r="N63">
            <v>3573.694</v>
          </cell>
          <cell r="R63">
            <v>44049.243000000002</v>
          </cell>
          <cell r="S63" t="str">
            <v>Diesel Oil</v>
          </cell>
        </row>
        <row r="64">
          <cell r="A64" t="str">
            <v>CT</v>
          </cell>
          <cell r="F64">
            <v>2012</v>
          </cell>
          <cell r="N64">
            <v>838.68600000000004</v>
          </cell>
          <cell r="R64">
            <v>10732.402</v>
          </cell>
          <cell r="S64" t="str">
            <v>Diesel Oil</v>
          </cell>
        </row>
        <row r="65">
          <cell r="A65" t="str">
            <v>CT</v>
          </cell>
          <cell r="F65">
            <v>2013</v>
          </cell>
          <cell r="N65">
            <v>1834.587</v>
          </cell>
          <cell r="R65">
            <v>22610.685000000001</v>
          </cell>
          <cell r="S65" t="str">
            <v>Diesel Oil</v>
          </cell>
        </row>
        <row r="66">
          <cell r="A66" t="str">
            <v>CT</v>
          </cell>
          <cell r="F66">
            <v>2014</v>
          </cell>
          <cell r="N66">
            <v>3459.8009999999999</v>
          </cell>
          <cell r="R66">
            <v>42879.802000000003</v>
          </cell>
          <cell r="S66" t="str">
            <v>Diesel Oil</v>
          </cell>
        </row>
        <row r="67">
          <cell r="A67" t="str">
            <v>CT</v>
          </cell>
          <cell r="F67">
            <v>2015</v>
          </cell>
          <cell r="N67">
            <v>4605.1959999999999</v>
          </cell>
          <cell r="R67">
            <v>59123.745999999999</v>
          </cell>
          <cell r="S67" t="str">
            <v>Diesel Oil</v>
          </cell>
        </row>
        <row r="68">
          <cell r="A68" t="str">
            <v>CT</v>
          </cell>
          <cell r="F68">
            <v>2016</v>
          </cell>
          <cell r="N68">
            <v>2548.5349999999999</v>
          </cell>
          <cell r="R68">
            <v>31626.741000000002</v>
          </cell>
          <cell r="S68" t="str">
            <v>Diesel Oil</v>
          </cell>
        </row>
        <row r="69">
          <cell r="A69" t="str">
            <v>CT</v>
          </cell>
          <cell r="F69">
            <v>2017</v>
          </cell>
          <cell r="N69">
            <v>2695.01</v>
          </cell>
          <cell r="R69">
            <v>33497.292000000001</v>
          </cell>
          <cell r="S69" t="str">
            <v>Diesel Oil</v>
          </cell>
        </row>
        <row r="70">
          <cell r="A70" t="str">
            <v>CT</v>
          </cell>
          <cell r="F70">
            <v>2018</v>
          </cell>
          <cell r="N70">
            <v>2068.6680000000001</v>
          </cell>
          <cell r="R70">
            <v>25535.909</v>
          </cell>
          <cell r="S70" t="str">
            <v>Diesel Oil</v>
          </cell>
        </row>
        <row r="71">
          <cell r="A71" t="str">
            <v>CT</v>
          </cell>
          <cell r="F71">
            <v>2019</v>
          </cell>
          <cell r="N71">
            <v>415.54399999999998</v>
          </cell>
          <cell r="R71">
            <v>5565.3779999999997</v>
          </cell>
          <cell r="S71" t="str">
            <v>Diesel Oil</v>
          </cell>
        </row>
        <row r="72">
          <cell r="A72" t="str">
            <v>CT</v>
          </cell>
          <cell r="F72">
            <v>2020</v>
          </cell>
          <cell r="N72">
            <v>1733.5229999999999</v>
          </cell>
          <cell r="R72">
            <v>22636.600999999999</v>
          </cell>
          <cell r="S72" t="str">
            <v>Diesel Oil</v>
          </cell>
        </row>
        <row r="73">
          <cell r="A73" t="str">
            <v>CT</v>
          </cell>
          <cell r="F73">
            <v>2021</v>
          </cell>
          <cell r="N73">
            <v>897.92</v>
          </cell>
          <cell r="R73">
            <v>11067.266</v>
          </cell>
          <cell r="S73" t="str">
            <v>Diesel Oil</v>
          </cell>
        </row>
        <row r="74">
          <cell r="A74" t="str">
            <v>CT</v>
          </cell>
          <cell r="F74">
            <v>2022</v>
          </cell>
          <cell r="N74">
            <v>697.80200000000002</v>
          </cell>
          <cell r="R74">
            <v>8690.0490000000009</v>
          </cell>
          <cell r="S74" t="str">
            <v>Diesel Oil</v>
          </cell>
        </row>
        <row r="75">
          <cell r="A75" t="str">
            <v>CT</v>
          </cell>
          <cell r="F75">
            <v>2023</v>
          </cell>
          <cell r="N75">
            <v>1481.5160000000001</v>
          </cell>
          <cell r="R75">
            <v>18257.862000000001</v>
          </cell>
          <cell r="S75" t="str">
            <v>Diesel Oil</v>
          </cell>
        </row>
        <row r="76">
          <cell r="A76" t="str">
            <v>CT</v>
          </cell>
          <cell r="F76">
            <v>2010</v>
          </cell>
          <cell r="N76">
            <v>417.97699999999998</v>
          </cell>
          <cell r="R76">
            <v>5151.0450000000001</v>
          </cell>
          <cell r="S76" t="str">
            <v>Diesel Oil</v>
          </cell>
        </row>
        <row r="77">
          <cell r="A77" t="str">
            <v>CT</v>
          </cell>
          <cell r="F77">
            <v>2011</v>
          </cell>
          <cell r="N77">
            <v>3379.9479999999999</v>
          </cell>
          <cell r="R77">
            <v>41658.972000000002</v>
          </cell>
          <cell r="S77" t="str">
            <v>Diesel Oil</v>
          </cell>
        </row>
        <row r="78">
          <cell r="A78" t="str">
            <v>CT</v>
          </cell>
          <cell r="F78">
            <v>2012</v>
          </cell>
          <cell r="N78">
            <v>845.68</v>
          </cell>
          <cell r="R78">
            <v>10848.236000000001</v>
          </cell>
          <cell r="S78" t="str">
            <v>Diesel Oil</v>
          </cell>
        </row>
        <row r="79">
          <cell r="A79" t="str">
            <v>CT</v>
          </cell>
          <cell r="F79">
            <v>2013</v>
          </cell>
          <cell r="N79">
            <v>1482.2570000000001</v>
          </cell>
          <cell r="R79">
            <v>18268.2</v>
          </cell>
          <cell r="S79" t="str">
            <v>Diesel Oil</v>
          </cell>
        </row>
        <row r="80">
          <cell r="A80" t="str">
            <v>CT</v>
          </cell>
          <cell r="F80">
            <v>2014</v>
          </cell>
          <cell r="N80">
            <v>3687.4110000000001</v>
          </cell>
          <cell r="R80">
            <v>45551.779000000002</v>
          </cell>
          <cell r="S80" t="str">
            <v>Diesel Oil</v>
          </cell>
        </row>
        <row r="81">
          <cell r="A81" t="str">
            <v>CT</v>
          </cell>
          <cell r="F81">
            <v>2015</v>
          </cell>
          <cell r="N81">
            <v>5083.37</v>
          </cell>
          <cell r="R81">
            <v>65419.885999999999</v>
          </cell>
          <cell r="S81" t="str">
            <v>Diesel Oil</v>
          </cell>
        </row>
        <row r="82">
          <cell r="A82" t="str">
            <v>CT</v>
          </cell>
          <cell r="F82">
            <v>2016</v>
          </cell>
          <cell r="N82">
            <v>2364.623</v>
          </cell>
          <cell r="R82">
            <v>30063.453000000001</v>
          </cell>
          <cell r="S82" t="str">
            <v>Diesel Oil</v>
          </cell>
        </row>
        <row r="83">
          <cell r="A83" t="str">
            <v>CT</v>
          </cell>
          <cell r="F83">
            <v>2017</v>
          </cell>
          <cell r="N83">
            <v>2852.364</v>
          </cell>
          <cell r="R83">
            <v>35253.991000000002</v>
          </cell>
          <cell r="S83" t="str">
            <v>Diesel Oil</v>
          </cell>
        </row>
        <row r="84">
          <cell r="A84" t="str">
            <v>CT</v>
          </cell>
          <cell r="F84">
            <v>2018</v>
          </cell>
          <cell r="N84">
            <v>1617.479</v>
          </cell>
          <cell r="R84">
            <v>20005.608</v>
          </cell>
          <cell r="S84" t="str">
            <v>Diesel Oil</v>
          </cell>
        </row>
        <row r="85">
          <cell r="A85" t="str">
            <v>CT</v>
          </cell>
          <cell r="F85">
            <v>2019</v>
          </cell>
          <cell r="N85">
            <v>600.84299999999996</v>
          </cell>
          <cell r="R85">
            <v>7900.3549999999996</v>
          </cell>
          <cell r="S85" t="str">
            <v>Diesel Oil</v>
          </cell>
        </row>
        <row r="86">
          <cell r="A86" t="str">
            <v>CT</v>
          </cell>
          <cell r="F86">
            <v>2020</v>
          </cell>
          <cell r="N86">
            <v>1693.4829999999999</v>
          </cell>
          <cell r="R86">
            <v>22108.212</v>
          </cell>
          <cell r="S86" t="str">
            <v>Diesel Oil</v>
          </cell>
        </row>
        <row r="87">
          <cell r="A87" t="str">
            <v>CT</v>
          </cell>
          <cell r="F87">
            <v>2021</v>
          </cell>
          <cell r="N87">
            <v>1333.8530000000001</v>
          </cell>
          <cell r="R87">
            <v>16438.404999999999</v>
          </cell>
          <cell r="S87" t="str">
            <v>Diesel Oil</v>
          </cell>
        </row>
        <row r="88">
          <cell r="A88" t="str">
            <v>CT</v>
          </cell>
          <cell r="F88">
            <v>2022</v>
          </cell>
          <cell r="N88">
            <v>1288.106</v>
          </cell>
          <cell r="R88">
            <v>15872.442999999999</v>
          </cell>
          <cell r="S88" t="str">
            <v>Diesel Oil</v>
          </cell>
        </row>
        <row r="89">
          <cell r="A89" t="str">
            <v>CT</v>
          </cell>
          <cell r="F89">
            <v>2023</v>
          </cell>
          <cell r="N89">
            <v>1398.9</v>
          </cell>
          <cell r="R89">
            <v>17392.117999999999</v>
          </cell>
          <cell r="S89" t="str">
            <v>Diesel Oil</v>
          </cell>
        </row>
        <row r="90">
          <cell r="A90" t="str">
            <v>CT</v>
          </cell>
          <cell r="F90">
            <v>2010</v>
          </cell>
          <cell r="N90">
            <v>630.43799999999999</v>
          </cell>
          <cell r="R90">
            <v>7769.835</v>
          </cell>
          <cell r="S90" t="str">
            <v>Diesel Oil</v>
          </cell>
        </row>
        <row r="91">
          <cell r="A91" t="str">
            <v>CT</v>
          </cell>
          <cell r="F91">
            <v>2011</v>
          </cell>
          <cell r="N91">
            <v>3142.1590000000001</v>
          </cell>
          <cell r="R91">
            <v>38729.571000000004</v>
          </cell>
          <cell r="S91" t="str">
            <v>Diesel Oil</v>
          </cell>
        </row>
        <row r="92">
          <cell r="A92" t="str">
            <v>CT</v>
          </cell>
          <cell r="F92">
            <v>2012</v>
          </cell>
          <cell r="N92">
            <v>798.31299999999999</v>
          </cell>
          <cell r="R92">
            <v>10226.376</v>
          </cell>
          <cell r="S92" t="str">
            <v>Diesel Oil</v>
          </cell>
        </row>
        <row r="93">
          <cell r="A93" t="str">
            <v>CT</v>
          </cell>
          <cell r="F93">
            <v>2013</v>
          </cell>
          <cell r="N93">
            <v>1547.635</v>
          </cell>
          <cell r="R93">
            <v>19074.219000000001</v>
          </cell>
          <cell r="S93" t="str">
            <v>Diesel Oil</v>
          </cell>
        </row>
        <row r="94">
          <cell r="A94" t="str">
            <v>CT</v>
          </cell>
          <cell r="F94">
            <v>2014</v>
          </cell>
          <cell r="N94">
            <v>3434.0630000000001</v>
          </cell>
          <cell r="R94">
            <v>42746.535000000003</v>
          </cell>
          <cell r="S94" t="str">
            <v>Diesel Oil</v>
          </cell>
        </row>
        <row r="95">
          <cell r="A95" t="str">
            <v>CT</v>
          </cell>
          <cell r="F95">
            <v>2015</v>
          </cell>
          <cell r="N95">
            <v>4634.643</v>
          </cell>
          <cell r="R95">
            <v>59446.101000000002</v>
          </cell>
          <cell r="S95" t="str">
            <v>Diesel Oil</v>
          </cell>
        </row>
        <row r="96">
          <cell r="A96" t="str">
            <v>CT</v>
          </cell>
          <cell r="F96">
            <v>2016</v>
          </cell>
          <cell r="N96">
            <v>2535.7199999999998</v>
          </cell>
          <cell r="R96">
            <v>31644.024000000001</v>
          </cell>
          <cell r="S96" t="str">
            <v>Diesel Oil</v>
          </cell>
        </row>
        <row r="97">
          <cell r="A97" t="str">
            <v>CT</v>
          </cell>
          <cell r="F97">
            <v>2017</v>
          </cell>
          <cell r="N97">
            <v>2563.8820000000001</v>
          </cell>
          <cell r="R97">
            <v>31714.526000000002</v>
          </cell>
          <cell r="S97" t="str">
            <v>Diesel Oil</v>
          </cell>
        </row>
        <row r="98">
          <cell r="A98" t="str">
            <v>CT</v>
          </cell>
          <cell r="F98">
            <v>2018</v>
          </cell>
          <cell r="N98">
            <v>2180.0050000000001</v>
          </cell>
          <cell r="R98">
            <v>27003.749</v>
          </cell>
          <cell r="S98" t="str">
            <v>Diesel Oil</v>
          </cell>
        </row>
        <row r="99">
          <cell r="A99" t="str">
            <v>CT</v>
          </cell>
          <cell r="F99">
            <v>2019</v>
          </cell>
          <cell r="N99">
            <v>521.452</v>
          </cell>
          <cell r="R99">
            <v>6743.0770000000002</v>
          </cell>
          <cell r="S99" t="str">
            <v>Diesel Oil</v>
          </cell>
        </row>
        <row r="100">
          <cell r="A100" t="str">
            <v>CT</v>
          </cell>
          <cell r="F100">
            <v>2020</v>
          </cell>
          <cell r="N100">
            <v>1446.8620000000001</v>
          </cell>
          <cell r="R100">
            <v>19079.332999999999</v>
          </cell>
          <cell r="S100" t="str">
            <v>Diesel Oil</v>
          </cell>
        </row>
        <row r="101">
          <cell r="A101" t="str">
            <v>CT</v>
          </cell>
          <cell r="F101">
            <v>2021</v>
          </cell>
          <cell r="N101">
            <v>1034.2850000000001</v>
          </cell>
          <cell r="R101">
            <v>12746.174999999999</v>
          </cell>
          <cell r="S101" t="str">
            <v>Diesel Oil</v>
          </cell>
        </row>
        <row r="102">
          <cell r="A102" t="str">
            <v>CT</v>
          </cell>
          <cell r="F102">
            <v>2022</v>
          </cell>
          <cell r="N102">
            <v>1527.97</v>
          </cell>
          <cell r="R102">
            <v>18941.641</v>
          </cell>
          <cell r="S102" t="str">
            <v>Diesel Oil</v>
          </cell>
        </row>
        <row r="103">
          <cell r="A103" t="str">
            <v>CT</v>
          </cell>
          <cell r="F103">
            <v>2023</v>
          </cell>
          <cell r="N103">
            <v>817.34</v>
          </cell>
          <cell r="R103">
            <v>10428.726000000001</v>
          </cell>
          <cell r="S103" t="str">
            <v>Diesel Oil</v>
          </cell>
        </row>
        <row r="104">
          <cell r="A104" t="str">
            <v>CT</v>
          </cell>
          <cell r="F104">
            <v>2010</v>
          </cell>
          <cell r="N104">
            <v>469.73</v>
          </cell>
          <cell r="R104">
            <v>5791.5569999999998</v>
          </cell>
          <cell r="S104" t="str">
            <v>Diesel Oil</v>
          </cell>
        </row>
        <row r="105">
          <cell r="A105" t="str">
            <v>CT</v>
          </cell>
          <cell r="F105">
            <v>2011</v>
          </cell>
          <cell r="N105">
            <v>2803.2840000000001</v>
          </cell>
          <cell r="R105">
            <v>34547.998</v>
          </cell>
          <cell r="S105" t="str">
            <v>Diesel Oil</v>
          </cell>
        </row>
        <row r="106">
          <cell r="A106" t="str">
            <v>CT</v>
          </cell>
          <cell r="F106">
            <v>2012</v>
          </cell>
          <cell r="N106">
            <v>653.27800000000002</v>
          </cell>
          <cell r="R106">
            <v>8453.4050000000007</v>
          </cell>
          <cell r="S106" t="str">
            <v>Diesel Oil</v>
          </cell>
        </row>
        <row r="107">
          <cell r="A107" t="str">
            <v>CT</v>
          </cell>
          <cell r="F107">
            <v>2013</v>
          </cell>
          <cell r="N107">
            <v>1448.8009999999999</v>
          </cell>
          <cell r="R107">
            <v>17857.335999999999</v>
          </cell>
          <cell r="S107" t="str">
            <v>Diesel Oil</v>
          </cell>
        </row>
        <row r="108">
          <cell r="A108" t="str">
            <v>CT</v>
          </cell>
          <cell r="F108">
            <v>2014</v>
          </cell>
          <cell r="N108">
            <v>3601.462</v>
          </cell>
          <cell r="R108">
            <v>44542.514999999999</v>
          </cell>
          <cell r="S108" t="str">
            <v>Diesel Oil</v>
          </cell>
        </row>
        <row r="109">
          <cell r="A109" t="str">
            <v>CT</v>
          </cell>
          <cell r="F109">
            <v>2015</v>
          </cell>
          <cell r="N109">
            <v>4313.6769999999997</v>
          </cell>
          <cell r="R109">
            <v>55791.550999999999</v>
          </cell>
          <cell r="S109" t="str">
            <v>Diesel Oil</v>
          </cell>
        </row>
        <row r="110">
          <cell r="A110" t="str">
            <v>CT</v>
          </cell>
          <cell r="F110">
            <v>2016</v>
          </cell>
          <cell r="N110">
            <v>2472.4789999999998</v>
          </cell>
          <cell r="R110">
            <v>31366.85</v>
          </cell>
          <cell r="S110" t="str">
            <v>Diesel Oil</v>
          </cell>
        </row>
        <row r="111">
          <cell r="A111" t="str">
            <v>CT</v>
          </cell>
          <cell r="F111">
            <v>2017</v>
          </cell>
          <cell r="N111">
            <v>3161.2190000000001</v>
          </cell>
          <cell r="R111">
            <v>39060.953999999998</v>
          </cell>
          <cell r="S111" t="str">
            <v>Diesel Oil</v>
          </cell>
        </row>
        <row r="112">
          <cell r="A112" t="str">
            <v>CT</v>
          </cell>
          <cell r="F112">
            <v>2018</v>
          </cell>
          <cell r="N112">
            <v>1848.8820000000001</v>
          </cell>
          <cell r="R112">
            <v>22895.535</v>
          </cell>
          <cell r="S112" t="str">
            <v>Diesel Oil</v>
          </cell>
        </row>
        <row r="113">
          <cell r="A113" t="str">
            <v>CT</v>
          </cell>
          <cell r="F113">
            <v>2019</v>
          </cell>
          <cell r="N113">
            <v>525.31299999999999</v>
          </cell>
          <cell r="R113">
            <v>6643.165</v>
          </cell>
          <cell r="S113" t="str">
            <v>Diesel Oil</v>
          </cell>
        </row>
        <row r="114">
          <cell r="A114" t="str">
            <v>CT</v>
          </cell>
          <cell r="F114">
            <v>2020</v>
          </cell>
          <cell r="N114">
            <v>1709.691</v>
          </cell>
          <cell r="R114">
            <v>22362.861000000001</v>
          </cell>
          <cell r="S114" t="str">
            <v>Diesel Oil</v>
          </cell>
        </row>
        <row r="115">
          <cell r="A115" t="str">
            <v>CT</v>
          </cell>
          <cell r="F115">
            <v>2021</v>
          </cell>
          <cell r="N115">
            <v>1197.173</v>
          </cell>
          <cell r="R115">
            <v>14754.085999999999</v>
          </cell>
          <cell r="S115" t="str">
            <v>Diesel Oil</v>
          </cell>
        </row>
        <row r="116">
          <cell r="A116" t="str">
            <v>CT</v>
          </cell>
          <cell r="F116">
            <v>2022</v>
          </cell>
          <cell r="N116">
            <v>938.97799999999995</v>
          </cell>
          <cell r="R116">
            <v>11654.151</v>
          </cell>
          <cell r="S116" t="str">
            <v>Diesel Oil</v>
          </cell>
        </row>
        <row r="117">
          <cell r="A117" t="str">
            <v>CT</v>
          </cell>
          <cell r="F117">
            <v>2023</v>
          </cell>
          <cell r="N117">
            <v>1598.12</v>
          </cell>
          <cell r="R117">
            <v>19914.494999999999</v>
          </cell>
          <cell r="S117" t="str">
            <v>Diesel Oil</v>
          </cell>
        </row>
        <row r="118">
          <cell r="A118" t="str">
            <v>CT</v>
          </cell>
          <cell r="F118">
            <v>2009</v>
          </cell>
          <cell r="N118">
            <v>11239.523999999999</v>
          </cell>
          <cell r="R118">
            <v>163032.22399999999</v>
          </cell>
          <cell r="S118" t="str">
            <v>Residual Oil</v>
          </cell>
        </row>
        <row r="119">
          <cell r="A119" t="str">
            <v>CT</v>
          </cell>
          <cell r="F119">
            <v>2010</v>
          </cell>
          <cell r="N119">
            <v>40386.345999999998</v>
          </cell>
          <cell r="R119">
            <v>631690.11399999994</v>
          </cell>
          <cell r="S119" t="str">
            <v>Residual Oil</v>
          </cell>
        </row>
        <row r="120">
          <cell r="A120" t="str">
            <v>CT</v>
          </cell>
          <cell r="F120">
            <v>2011</v>
          </cell>
          <cell r="N120">
            <v>10594.942999999999</v>
          </cell>
          <cell r="R120">
            <v>166343.12700000001</v>
          </cell>
          <cell r="S120" t="str">
            <v>Residual Oil</v>
          </cell>
        </row>
        <row r="121">
          <cell r="A121" t="str">
            <v>CT</v>
          </cell>
          <cell r="F121">
            <v>2012</v>
          </cell>
          <cell r="N121">
            <v>9577.6239999999998</v>
          </cell>
          <cell r="R121">
            <v>148889.68700000001</v>
          </cell>
          <cell r="S121" t="str">
            <v>Residual Oil</v>
          </cell>
        </row>
        <row r="122">
          <cell r="A122" t="str">
            <v>CT</v>
          </cell>
          <cell r="F122">
            <v>2013</v>
          </cell>
          <cell r="N122">
            <v>19218.242999999999</v>
          </cell>
          <cell r="R122">
            <v>237449.62</v>
          </cell>
          <cell r="S122" t="str">
            <v>Residual Oil</v>
          </cell>
        </row>
        <row r="123">
          <cell r="A123" t="str">
            <v>CT</v>
          </cell>
          <cell r="F123">
            <v>2014</v>
          </cell>
          <cell r="N123">
            <v>20172.797999999999</v>
          </cell>
          <cell r="R123">
            <v>255097.962</v>
          </cell>
          <cell r="S123" t="str">
            <v>Residual Oil</v>
          </cell>
        </row>
        <row r="124">
          <cell r="A124" t="str">
            <v>CT</v>
          </cell>
          <cell r="F124">
            <v>2015</v>
          </cell>
          <cell r="N124">
            <v>16378.243</v>
          </cell>
          <cell r="R124">
            <v>202469.27499999999</v>
          </cell>
          <cell r="S124" t="str">
            <v>Residual Oil</v>
          </cell>
        </row>
        <row r="125">
          <cell r="A125" t="str">
            <v>CT</v>
          </cell>
          <cell r="F125">
            <v>2016</v>
          </cell>
          <cell r="N125">
            <v>2144.9870000000001</v>
          </cell>
          <cell r="R125">
            <v>31307.661</v>
          </cell>
          <cell r="S125" t="str">
            <v>Residual Oil</v>
          </cell>
        </row>
        <row r="126">
          <cell r="A126" t="str">
            <v>CT</v>
          </cell>
          <cell r="F126">
            <v>2017</v>
          </cell>
          <cell r="N126">
            <v>14892.271000000001</v>
          </cell>
          <cell r="R126">
            <v>216058.954</v>
          </cell>
          <cell r="S126" t="str">
            <v>Residual Oil</v>
          </cell>
        </row>
        <row r="127">
          <cell r="A127" t="str">
            <v>CT</v>
          </cell>
          <cell r="F127">
            <v>2018</v>
          </cell>
          <cell r="N127">
            <v>22641.620999999999</v>
          </cell>
          <cell r="R127">
            <v>317318.72600000002</v>
          </cell>
          <cell r="S127" t="str">
            <v>Residual Oil</v>
          </cell>
        </row>
        <row r="128">
          <cell r="A128" t="str">
            <v>CT</v>
          </cell>
          <cell r="F128">
            <v>2019</v>
          </cell>
          <cell r="N128">
            <v>6763.9549999999999</v>
          </cell>
          <cell r="R128">
            <v>107056.114</v>
          </cell>
          <cell r="S128" t="str">
            <v>Residual Oil</v>
          </cell>
        </row>
        <row r="129">
          <cell r="A129" t="str">
            <v>CT</v>
          </cell>
          <cell r="F129">
            <v>2020</v>
          </cell>
          <cell r="N129">
            <v>13698.098</v>
          </cell>
          <cell r="R129">
            <v>205959.81400000001</v>
          </cell>
          <cell r="S129" t="str">
            <v>Residual Oil</v>
          </cell>
        </row>
        <row r="130">
          <cell r="A130" t="str">
            <v>CT</v>
          </cell>
          <cell r="F130">
            <v>2021</v>
          </cell>
          <cell r="N130">
            <v>7915.34</v>
          </cell>
          <cell r="R130">
            <v>133522.12400000001</v>
          </cell>
          <cell r="S130" t="str">
            <v>Residual Oil</v>
          </cell>
        </row>
        <row r="131">
          <cell r="A131" t="str">
            <v>CT</v>
          </cell>
          <cell r="F131">
            <v>2022</v>
          </cell>
          <cell r="N131">
            <v>47102.224999999999</v>
          </cell>
          <cell r="R131">
            <v>642046.853</v>
          </cell>
          <cell r="S131" t="str">
            <v>Residual Oil</v>
          </cell>
        </row>
        <row r="132">
          <cell r="A132" t="str">
            <v>CT</v>
          </cell>
          <cell r="F132">
            <v>2023</v>
          </cell>
          <cell r="N132">
            <v>14826.748</v>
          </cell>
          <cell r="R132">
            <v>227159.927</v>
          </cell>
          <cell r="S132" t="str">
            <v>Residual Oil</v>
          </cell>
        </row>
        <row r="133">
          <cell r="A133" t="str">
            <v>CT</v>
          </cell>
          <cell r="F133">
            <v>2009</v>
          </cell>
          <cell r="N133">
            <v>26359.149000000001</v>
          </cell>
          <cell r="R133">
            <v>325659.87099999998</v>
          </cell>
          <cell r="S133" t="str">
            <v>Residual Oil</v>
          </cell>
        </row>
        <row r="134">
          <cell r="A134" t="str">
            <v>CT</v>
          </cell>
          <cell r="F134">
            <v>2010</v>
          </cell>
          <cell r="N134">
            <v>54587.713000000003</v>
          </cell>
          <cell r="R134">
            <v>674427.48199999996</v>
          </cell>
          <cell r="S134" t="str">
            <v>Residual Oil</v>
          </cell>
        </row>
        <row r="135">
          <cell r="A135" t="str">
            <v>CT</v>
          </cell>
          <cell r="F135">
            <v>2011</v>
          </cell>
          <cell r="N135">
            <v>19227.352999999999</v>
          </cell>
          <cell r="R135">
            <v>237546.095</v>
          </cell>
          <cell r="S135" t="str">
            <v>Residual Oil</v>
          </cell>
        </row>
        <row r="136">
          <cell r="A136" t="str">
            <v>CT</v>
          </cell>
          <cell r="F136">
            <v>2012</v>
          </cell>
          <cell r="N136">
            <v>23393.488000000001</v>
          </cell>
          <cell r="R136">
            <v>289029.96799999999</v>
          </cell>
          <cell r="S136" t="str">
            <v>Residual Oil</v>
          </cell>
        </row>
        <row r="137">
          <cell r="A137" t="str">
            <v>CT</v>
          </cell>
          <cell r="F137">
            <v>2013</v>
          </cell>
          <cell r="N137">
            <v>11728.197</v>
          </cell>
          <cell r="R137">
            <v>144928.41</v>
          </cell>
          <cell r="S137" t="str">
            <v>Residual Oil</v>
          </cell>
        </row>
        <row r="138">
          <cell r="A138" t="str">
            <v>CT</v>
          </cell>
          <cell r="F138">
            <v>2014</v>
          </cell>
          <cell r="N138">
            <v>30451.396000000001</v>
          </cell>
          <cell r="R138">
            <v>376235.158</v>
          </cell>
          <cell r="S138" t="str">
            <v>Residual Oil</v>
          </cell>
        </row>
        <row r="139">
          <cell r="A139" t="str">
            <v>CT</v>
          </cell>
          <cell r="F139">
            <v>2015</v>
          </cell>
          <cell r="N139">
            <v>45167.633999999998</v>
          </cell>
          <cell r="R139">
            <v>558040.027</v>
          </cell>
          <cell r="S139" t="str">
            <v>Residual Oil</v>
          </cell>
        </row>
        <row r="140">
          <cell r="A140" t="str">
            <v>CT</v>
          </cell>
          <cell r="F140">
            <v>2016</v>
          </cell>
          <cell r="N140">
            <v>12331.593000000001</v>
          </cell>
          <cell r="R140">
            <v>152382.30799999999</v>
          </cell>
          <cell r="S140" t="str">
            <v>Residual Oil</v>
          </cell>
        </row>
        <row r="141">
          <cell r="A141" t="str">
            <v>CT</v>
          </cell>
          <cell r="F141">
            <v>2017</v>
          </cell>
          <cell r="N141">
            <v>31709.631000000001</v>
          </cell>
          <cell r="R141">
            <v>391798.348</v>
          </cell>
          <cell r="S141" t="str">
            <v>Residual Oil</v>
          </cell>
        </row>
        <row r="142">
          <cell r="A142" t="str">
            <v>CT</v>
          </cell>
          <cell r="F142">
            <v>2018</v>
          </cell>
          <cell r="N142">
            <v>61676.911999999997</v>
          </cell>
          <cell r="R142">
            <v>762028.63899999997</v>
          </cell>
          <cell r="S142" t="str">
            <v>Residual Oil</v>
          </cell>
        </row>
        <row r="143">
          <cell r="A143" t="str">
            <v>CT</v>
          </cell>
          <cell r="F143">
            <v>2019</v>
          </cell>
          <cell r="N143">
            <v>3173.3649999999998</v>
          </cell>
          <cell r="R143">
            <v>39207.838000000003</v>
          </cell>
          <cell r="S143" t="str">
            <v>Residual Oil</v>
          </cell>
        </row>
        <row r="144">
          <cell r="A144" t="str">
            <v>CT</v>
          </cell>
          <cell r="F144">
            <v>2020</v>
          </cell>
          <cell r="N144">
            <v>7127.723</v>
          </cell>
          <cell r="R144">
            <v>88077.358999999997</v>
          </cell>
          <cell r="S144" t="str">
            <v>Residual Oil</v>
          </cell>
        </row>
        <row r="145">
          <cell r="A145" t="str">
            <v>CT</v>
          </cell>
          <cell r="F145">
            <v>2021</v>
          </cell>
          <cell r="N145">
            <v>20977.089</v>
          </cell>
          <cell r="R145">
            <v>259188.03599999999</v>
          </cell>
          <cell r="S145" t="str">
            <v>Residual Oil</v>
          </cell>
        </row>
        <row r="146">
          <cell r="A146" t="str">
            <v>CT</v>
          </cell>
          <cell r="F146">
            <v>2022</v>
          </cell>
          <cell r="N146">
            <v>59180.095000000001</v>
          </cell>
          <cell r="R146">
            <v>730732.26500000001</v>
          </cell>
          <cell r="S146" t="str">
            <v>Residual Oil</v>
          </cell>
        </row>
        <row r="147">
          <cell r="A147" t="str">
            <v>CT</v>
          </cell>
          <cell r="F147">
            <v>2023</v>
          </cell>
          <cell r="N147">
            <v>19036.598999999998</v>
          </cell>
          <cell r="R147">
            <v>234625.856</v>
          </cell>
          <cell r="S147" t="str">
            <v>Residual Oil</v>
          </cell>
        </row>
        <row r="148">
          <cell r="A148" t="str">
            <v>CT</v>
          </cell>
          <cell r="F148">
            <v>2009</v>
          </cell>
          <cell r="N148">
            <v>16332.968000000001</v>
          </cell>
          <cell r="R148">
            <v>201784.86300000001</v>
          </cell>
          <cell r="S148" t="str">
            <v>Residual Oil</v>
          </cell>
        </row>
        <row r="149">
          <cell r="A149" t="str">
            <v>CT</v>
          </cell>
          <cell r="F149">
            <v>2010</v>
          </cell>
          <cell r="N149">
            <v>36199.811000000002</v>
          </cell>
          <cell r="R149">
            <v>447264.09700000001</v>
          </cell>
          <cell r="S149" t="str">
            <v>Residual Oil</v>
          </cell>
        </row>
        <row r="150">
          <cell r="A150" t="str">
            <v>CT</v>
          </cell>
          <cell r="F150">
            <v>2011</v>
          </cell>
          <cell r="N150">
            <v>14210.742</v>
          </cell>
          <cell r="R150">
            <v>175570.31700000001</v>
          </cell>
          <cell r="S150" t="str">
            <v>Residual Oil</v>
          </cell>
        </row>
        <row r="151">
          <cell r="A151" t="str">
            <v>CT</v>
          </cell>
          <cell r="F151">
            <v>2012</v>
          </cell>
          <cell r="N151">
            <v>11127.669</v>
          </cell>
          <cell r="R151">
            <v>137492.55600000001</v>
          </cell>
          <cell r="S151" t="str">
            <v>Residual Oil</v>
          </cell>
        </row>
        <row r="152">
          <cell r="A152" t="str">
            <v>CT</v>
          </cell>
          <cell r="F152">
            <v>2013</v>
          </cell>
          <cell r="N152">
            <v>10629.088</v>
          </cell>
          <cell r="R152">
            <v>131323.33100000001</v>
          </cell>
          <cell r="S152" t="str">
            <v>Residual Oil</v>
          </cell>
        </row>
        <row r="153">
          <cell r="A153" t="str">
            <v>CT</v>
          </cell>
          <cell r="F153">
            <v>2009</v>
          </cell>
          <cell r="N153">
            <v>23704.26</v>
          </cell>
          <cell r="R153">
            <v>292867.73</v>
          </cell>
          <cell r="S153" t="str">
            <v>Residual Oil</v>
          </cell>
        </row>
        <row r="154">
          <cell r="A154" t="str">
            <v>CT</v>
          </cell>
          <cell r="F154">
            <v>2010</v>
          </cell>
          <cell r="N154">
            <v>43155.953000000001</v>
          </cell>
          <cell r="R154">
            <v>533193.19099999999</v>
          </cell>
          <cell r="S154" t="str">
            <v>Residual Oil</v>
          </cell>
        </row>
        <row r="155">
          <cell r="A155" t="str">
            <v>CT</v>
          </cell>
          <cell r="F155">
            <v>2011</v>
          </cell>
          <cell r="N155">
            <v>15583.633</v>
          </cell>
          <cell r="R155">
            <v>192538.984</v>
          </cell>
          <cell r="S155" t="str">
            <v>Residual Oil</v>
          </cell>
        </row>
        <row r="156">
          <cell r="A156" t="str">
            <v>CT</v>
          </cell>
          <cell r="F156">
            <v>2012</v>
          </cell>
          <cell r="N156">
            <v>13900.934999999999</v>
          </cell>
          <cell r="R156">
            <v>171748.19099999999</v>
          </cell>
          <cell r="S156" t="str">
            <v>Residual Oil</v>
          </cell>
        </row>
        <row r="157">
          <cell r="A157" t="str">
            <v>CT</v>
          </cell>
          <cell r="F157">
            <v>2013</v>
          </cell>
          <cell r="N157">
            <v>9769.0750000000007</v>
          </cell>
          <cell r="R157">
            <v>120692.883</v>
          </cell>
          <cell r="S157" t="str">
            <v>Residual Oil</v>
          </cell>
        </row>
        <row r="158">
          <cell r="A158" t="str">
            <v>CT</v>
          </cell>
          <cell r="F158">
            <v>2011</v>
          </cell>
          <cell r="N158">
            <v>2899.1410000000001</v>
          </cell>
          <cell r="R158">
            <v>35736.203000000001</v>
          </cell>
          <cell r="S158" t="str">
            <v>Diesel Oil</v>
          </cell>
        </row>
        <row r="159">
          <cell r="A159" t="str">
            <v>CT</v>
          </cell>
          <cell r="F159">
            <v>2012</v>
          </cell>
          <cell r="N159">
            <v>740.49199999999996</v>
          </cell>
          <cell r="R159">
            <v>9126.8060000000005</v>
          </cell>
          <cell r="S159" t="str">
            <v>Diesel Oil</v>
          </cell>
        </row>
        <row r="160">
          <cell r="A160" t="str">
            <v>CT</v>
          </cell>
          <cell r="F160">
            <v>2013</v>
          </cell>
          <cell r="N160">
            <v>2976.05</v>
          </cell>
          <cell r="R160">
            <v>36680.646000000001</v>
          </cell>
          <cell r="S160" t="str">
            <v>Diesel Oil</v>
          </cell>
        </row>
        <row r="161">
          <cell r="A161" t="str">
            <v>CT</v>
          </cell>
          <cell r="F161">
            <v>2014</v>
          </cell>
          <cell r="N161">
            <v>3439.6819999999998</v>
          </cell>
          <cell r="R161">
            <v>43120.241999999998</v>
          </cell>
          <cell r="S161" t="str">
            <v>Diesel Oil</v>
          </cell>
        </row>
        <row r="162">
          <cell r="A162" t="str">
            <v>CT</v>
          </cell>
          <cell r="F162">
            <v>2015</v>
          </cell>
          <cell r="N162">
            <v>2493.732</v>
          </cell>
          <cell r="R162">
            <v>30746.635999999999</v>
          </cell>
          <cell r="S162" t="str">
            <v>Diesel Oil</v>
          </cell>
        </row>
        <row r="163">
          <cell r="A163" t="str">
            <v>CT</v>
          </cell>
          <cell r="F163">
            <v>2016</v>
          </cell>
          <cell r="N163">
            <v>2654.8519999999999</v>
          </cell>
          <cell r="R163">
            <v>35467.116999999998</v>
          </cell>
          <cell r="S163" t="str">
            <v>Diesel Oil</v>
          </cell>
        </row>
        <row r="164">
          <cell r="A164" t="str">
            <v>CT</v>
          </cell>
          <cell r="F164">
            <v>2017</v>
          </cell>
          <cell r="N164">
            <v>2246.3159999999998</v>
          </cell>
          <cell r="R164">
            <v>28037.432000000001</v>
          </cell>
          <cell r="S164" t="str">
            <v>Diesel Oil</v>
          </cell>
        </row>
        <row r="165">
          <cell r="A165" t="str">
            <v>CT</v>
          </cell>
          <cell r="F165">
            <v>2018</v>
          </cell>
          <cell r="N165">
            <v>1544.1790000000001</v>
          </cell>
          <cell r="R165">
            <v>19209.813999999998</v>
          </cell>
          <cell r="S165" t="str">
            <v>Diesel Oil</v>
          </cell>
        </row>
        <row r="166">
          <cell r="A166" t="str">
            <v>CT</v>
          </cell>
          <cell r="F166">
            <v>2019</v>
          </cell>
          <cell r="N166">
            <v>452.17599999999999</v>
          </cell>
          <cell r="R166">
            <v>5601.6530000000002</v>
          </cell>
          <cell r="S166" t="str">
            <v>Diesel Oil</v>
          </cell>
        </row>
        <row r="167">
          <cell r="A167" t="str">
            <v>CT</v>
          </cell>
          <cell r="F167">
            <v>2020</v>
          </cell>
          <cell r="N167">
            <v>549.06799999999998</v>
          </cell>
          <cell r="R167">
            <v>7163.3540000000003</v>
          </cell>
          <cell r="S167" t="str">
            <v>Diesel Oil</v>
          </cell>
        </row>
        <row r="168">
          <cell r="A168" t="str">
            <v>CT</v>
          </cell>
          <cell r="F168">
            <v>2021</v>
          </cell>
          <cell r="N168">
            <v>1954.164</v>
          </cell>
          <cell r="R168">
            <v>25900.621999999999</v>
          </cell>
          <cell r="S168" t="str">
            <v>Diesel Oil</v>
          </cell>
        </row>
        <row r="169">
          <cell r="A169" t="str">
            <v>CT</v>
          </cell>
          <cell r="F169">
            <v>2022</v>
          </cell>
          <cell r="N169">
            <v>1188.509</v>
          </cell>
          <cell r="R169">
            <v>15736.718999999999</v>
          </cell>
          <cell r="S169" t="str">
            <v>Diesel Oil</v>
          </cell>
        </row>
        <row r="170">
          <cell r="A170" t="str">
            <v>CT</v>
          </cell>
          <cell r="F170">
            <v>2023</v>
          </cell>
          <cell r="N170">
            <v>1435.1189999999999</v>
          </cell>
          <cell r="R170">
            <v>18585.163</v>
          </cell>
          <cell r="S170" t="str">
            <v>Diesel Oil</v>
          </cell>
        </row>
        <row r="171">
          <cell r="A171" t="str">
            <v>CT</v>
          </cell>
          <cell r="F171">
            <v>2011</v>
          </cell>
          <cell r="N171">
            <v>2294.922</v>
          </cell>
          <cell r="R171">
            <v>28286.634999999998</v>
          </cell>
          <cell r="S171" t="str">
            <v>Diesel Oil</v>
          </cell>
        </row>
        <row r="172">
          <cell r="A172" t="str">
            <v>CT</v>
          </cell>
          <cell r="F172">
            <v>2012</v>
          </cell>
          <cell r="N172">
            <v>603.36699999999996</v>
          </cell>
          <cell r="R172">
            <v>7433.8360000000002</v>
          </cell>
          <cell r="S172" t="str">
            <v>Diesel Oil</v>
          </cell>
        </row>
        <row r="173">
          <cell r="A173" t="str">
            <v>CT</v>
          </cell>
          <cell r="F173">
            <v>2013</v>
          </cell>
          <cell r="N173">
            <v>2583.1570000000002</v>
          </cell>
          <cell r="R173">
            <v>31881.166000000001</v>
          </cell>
          <cell r="S173" t="str">
            <v>Diesel Oil</v>
          </cell>
        </row>
        <row r="174">
          <cell r="A174" t="str">
            <v>CT</v>
          </cell>
          <cell r="F174">
            <v>2014</v>
          </cell>
          <cell r="N174">
            <v>2845.8789999999999</v>
          </cell>
          <cell r="R174">
            <v>35440.216</v>
          </cell>
          <cell r="S174" t="str">
            <v>Diesel Oil</v>
          </cell>
        </row>
        <row r="175">
          <cell r="A175" t="str">
            <v>CT</v>
          </cell>
          <cell r="F175">
            <v>2015</v>
          </cell>
          <cell r="N175">
            <v>2576.7350000000001</v>
          </cell>
          <cell r="R175">
            <v>31751.837</v>
          </cell>
          <cell r="S175" t="str">
            <v>Diesel Oil</v>
          </cell>
        </row>
        <row r="176">
          <cell r="A176" t="str">
            <v>CT</v>
          </cell>
          <cell r="F176">
            <v>2016</v>
          </cell>
          <cell r="N176">
            <v>2018.827</v>
          </cell>
          <cell r="R176">
            <v>26540.460999999999</v>
          </cell>
          <cell r="S176" t="str">
            <v>Diesel Oil</v>
          </cell>
        </row>
        <row r="177">
          <cell r="A177" t="str">
            <v>CT</v>
          </cell>
          <cell r="F177">
            <v>2017</v>
          </cell>
          <cell r="N177">
            <v>1588.288</v>
          </cell>
          <cell r="R177">
            <v>19899.804</v>
          </cell>
          <cell r="S177" t="str">
            <v>Diesel Oil</v>
          </cell>
        </row>
        <row r="178">
          <cell r="A178" t="str">
            <v>CT</v>
          </cell>
          <cell r="F178">
            <v>2018</v>
          </cell>
          <cell r="N178">
            <v>1279.9639999999999</v>
          </cell>
          <cell r="R178">
            <v>16097.411</v>
          </cell>
          <cell r="S178" t="str">
            <v>Diesel Oil</v>
          </cell>
        </row>
        <row r="179">
          <cell r="A179" t="str">
            <v>CT</v>
          </cell>
          <cell r="F179">
            <v>2019</v>
          </cell>
          <cell r="N179">
            <v>805.19100000000003</v>
          </cell>
          <cell r="R179">
            <v>9992.152</v>
          </cell>
          <cell r="S179" t="str">
            <v>Diesel Oil</v>
          </cell>
        </row>
        <row r="180">
          <cell r="A180" t="str">
            <v>CT</v>
          </cell>
          <cell r="F180">
            <v>2020</v>
          </cell>
          <cell r="N180">
            <v>1032.2090000000001</v>
          </cell>
          <cell r="R180">
            <v>13036.181</v>
          </cell>
          <cell r="S180" t="str">
            <v>Diesel Oil</v>
          </cell>
        </row>
        <row r="181">
          <cell r="A181" t="str">
            <v>CT</v>
          </cell>
          <cell r="F181">
            <v>2021</v>
          </cell>
          <cell r="N181">
            <v>1708.7139999999999</v>
          </cell>
          <cell r="R181">
            <v>22892.973999999998</v>
          </cell>
          <cell r="S181" t="str">
            <v>Diesel Oil</v>
          </cell>
        </row>
        <row r="182">
          <cell r="A182" t="str">
            <v>CT</v>
          </cell>
          <cell r="F182">
            <v>2022</v>
          </cell>
          <cell r="N182">
            <v>1868.579</v>
          </cell>
          <cell r="R182">
            <v>26669.958999999999</v>
          </cell>
          <cell r="S182" t="str">
            <v>Diesel Oil</v>
          </cell>
        </row>
        <row r="183">
          <cell r="A183" t="str">
            <v>CT</v>
          </cell>
          <cell r="F183">
            <v>2023</v>
          </cell>
          <cell r="N183">
            <v>1318.085</v>
          </cell>
          <cell r="R183">
            <v>17193.832999999999</v>
          </cell>
          <cell r="S183" t="str">
            <v>Diesel Oil</v>
          </cell>
        </row>
        <row r="184">
          <cell r="A184" t="str">
            <v>CT</v>
          </cell>
          <cell r="F184">
            <v>2011</v>
          </cell>
          <cell r="N184">
            <v>2211.91</v>
          </cell>
          <cell r="R184">
            <v>27269.532999999999</v>
          </cell>
          <cell r="S184" t="str">
            <v>Diesel Oil</v>
          </cell>
        </row>
        <row r="185">
          <cell r="A185" t="str">
            <v>CT</v>
          </cell>
          <cell r="F185">
            <v>2012</v>
          </cell>
          <cell r="N185">
            <v>766.11</v>
          </cell>
          <cell r="R185">
            <v>9439.1569999999992</v>
          </cell>
          <cell r="S185" t="str">
            <v>Diesel Oil</v>
          </cell>
        </row>
        <row r="186">
          <cell r="A186" t="str">
            <v>CT</v>
          </cell>
          <cell r="F186">
            <v>2013</v>
          </cell>
          <cell r="N186">
            <v>2996.239</v>
          </cell>
          <cell r="R186">
            <v>36954.207999999999</v>
          </cell>
          <cell r="S186" t="str">
            <v>Diesel Oil</v>
          </cell>
        </row>
        <row r="187">
          <cell r="A187" t="str">
            <v>CT</v>
          </cell>
          <cell r="F187">
            <v>2014</v>
          </cell>
          <cell r="N187">
            <v>2918.9760000000001</v>
          </cell>
          <cell r="R187">
            <v>36251.195</v>
          </cell>
          <cell r="S187" t="str">
            <v>Diesel Oil</v>
          </cell>
        </row>
        <row r="188">
          <cell r="A188" t="str">
            <v>CT</v>
          </cell>
          <cell r="F188">
            <v>2015</v>
          </cell>
          <cell r="N188">
            <v>2977.0880000000002</v>
          </cell>
          <cell r="R188">
            <v>36704.563999999998</v>
          </cell>
          <cell r="S188" t="str">
            <v>Diesel Oil</v>
          </cell>
        </row>
        <row r="189">
          <cell r="A189" t="str">
            <v>CT</v>
          </cell>
          <cell r="F189">
            <v>2016</v>
          </cell>
          <cell r="N189">
            <v>2456.078</v>
          </cell>
          <cell r="R189">
            <v>32402.535</v>
          </cell>
          <cell r="S189" t="str">
            <v>Diesel Oil</v>
          </cell>
        </row>
        <row r="190">
          <cell r="A190" t="str">
            <v>CT</v>
          </cell>
          <cell r="F190">
            <v>2017</v>
          </cell>
          <cell r="N190">
            <v>1594.7439999999999</v>
          </cell>
          <cell r="R190">
            <v>20079.496999999999</v>
          </cell>
          <cell r="S190" t="str">
            <v>Diesel Oil</v>
          </cell>
        </row>
        <row r="191">
          <cell r="A191" t="str">
            <v>CT</v>
          </cell>
          <cell r="F191">
            <v>2018</v>
          </cell>
          <cell r="N191">
            <v>1406.0889999999999</v>
          </cell>
          <cell r="R191">
            <v>17576.152999999998</v>
          </cell>
          <cell r="S191" t="str">
            <v>Diesel Oil</v>
          </cell>
        </row>
        <row r="192">
          <cell r="A192" t="str">
            <v>CT</v>
          </cell>
          <cell r="F192">
            <v>2019</v>
          </cell>
          <cell r="N192">
            <v>762.83799999999997</v>
          </cell>
          <cell r="R192">
            <v>9485.366</v>
          </cell>
          <cell r="S192" t="str">
            <v>Diesel Oil</v>
          </cell>
        </row>
        <row r="193">
          <cell r="A193" t="str">
            <v>CT</v>
          </cell>
          <cell r="F193">
            <v>2020</v>
          </cell>
          <cell r="N193">
            <v>859.90800000000002</v>
          </cell>
          <cell r="R193">
            <v>11031.383</v>
          </cell>
          <cell r="S193" t="str">
            <v>Diesel Oil</v>
          </cell>
        </row>
        <row r="194">
          <cell r="A194" t="str">
            <v>CT</v>
          </cell>
          <cell r="F194">
            <v>2021</v>
          </cell>
          <cell r="N194">
            <v>1649.895</v>
          </cell>
          <cell r="R194">
            <v>22263.19</v>
          </cell>
          <cell r="S194" t="str">
            <v>Diesel Oil</v>
          </cell>
        </row>
        <row r="195">
          <cell r="A195" t="str">
            <v>CT</v>
          </cell>
          <cell r="F195">
            <v>2022</v>
          </cell>
          <cell r="N195">
            <v>1285.069</v>
          </cell>
          <cell r="R195">
            <v>16620.627</v>
          </cell>
          <cell r="S195" t="str">
            <v>Diesel Oil</v>
          </cell>
        </row>
        <row r="196">
          <cell r="A196" t="str">
            <v>CT</v>
          </cell>
          <cell r="F196">
            <v>2023</v>
          </cell>
          <cell r="N196">
            <v>1486.59</v>
          </cell>
          <cell r="R196">
            <v>19056.538</v>
          </cell>
          <cell r="S196" t="str">
            <v>Diesel Oil</v>
          </cell>
        </row>
        <row r="197">
          <cell r="A197" t="str">
            <v>CT</v>
          </cell>
          <cell r="F197">
            <v>2011</v>
          </cell>
          <cell r="N197">
            <v>1513.01</v>
          </cell>
          <cell r="R197">
            <v>18650.429</v>
          </cell>
          <cell r="S197" t="str">
            <v>Diesel Oil</v>
          </cell>
        </row>
        <row r="198">
          <cell r="A198" t="str">
            <v>CT</v>
          </cell>
          <cell r="F198">
            <v>2012</v>
          </cell>
          <cell r="N198">
            <v>720.06700000000001</v>
          </cell>
          <cell r="R198">
            <v>8874.8970000000008</v>
          </cell>
          <cell r="S198" t="str">
            <v>Diesel Oil</v>
          </cell>
        </row>
        <row r="199">
          <cell r="A199" t="str">
            <v>CT</v>
          </cell>
          <cell r="F199">
            <v>2013</v>
          </cell>
          <cell r="N199">
            <v>2531.8789999999999</v>
          </cell>
          <cell r="R199">
            <v>31222.991999999998</v>
          </cell>
          <cell r="S199" t="str">
            <v>Diesel Oil</v>
          </cell>
        </row>
        <row r="200">
          <cell r="A200" t="str">
            <v>CT</v>
          </cell>
          <cell r="F200">
            <v>2014</v>
          </cell>
          <cell r="N200">
            <v>3815.4009999999998</v>
          </cell>
          <cell r="R200">
            <v>47332.012999999999</v>
          </cell>
          <cell r="S200" t="str">
            <v>Diesel Oil</v>
          </cell>
        </row>
        <row r="201">
          <cell r="A201" t="str">
            <v>CT</v>
          </cell>
          <cell r="F201">
            <v>2015</v>
          </cell>
          <cell r="N201">
            <v>3196.93</v>
          </cell>
          <cell r="R201">
            <v>39397.839999999997</v>
          </cell>
          <cell r="S201" t="str">
            <v>Diesel Oil</v>
          </cell>
        </row>
        <row r="202">
          <cell r="A202" t="str">
            <v>CT</v>
          </cell>
          <cell r="F202">
            <v>2016</v>
          </cell>
          <cell r="N202">
            <v>2475.3989999999999</v>
          </cell>
          <cell r="R202">
            <v>33359.375999999997</v>
          </cell>
          <cell r="S202" t="str">
            <v>Diesel Oil</v>
          </cell>
        </row>
        <row r="203">
          <cell r="A203" t="str">
            <v>CT</v>
          </cell>
          <cell r="F203">
            <v>2017</v>
          </cell>
          <cell r="N203">
            <v>2219.5569999999998</v>
          </cell>
          <cell r="R203">
            <v>27704.522000000001</v>
          </cell>
          <cell r="S203" t="str">
            <v>Diesel Oil</v>
          </cell>
        </row>
        <row r="204">
          <cell r="A204" t="str">
            <v>CT</v>
          </cell>
          <cell r="F204">
            <v>2018</v>
          </cell>
          <cell r="N204">
            <v>1256.9449999999999</v>
          </cell>
          <cell r="R204">
            <v>15738.861000000001</v>
          </cell>
          <cell r="S204" t="str">
            <v>Diesel Oil</v>
          </cell>
        </row>
        <row r="205">
          <cell r="A205" t="str">
            <v>CT</v>
          </cell>
          <cell r="F205">
            <v>2019</v>
          </cell>
          <cell r="N205">
            <v>716.83600000000001</v>
          </cell>
          <cell r="R205">
            <v>8987.7649999999994</v>
          </cell>
          <cell r="S205" t="str">
            <v>Diesel Oil</v>
          </cell>
        </row>
        <row r="206">
          <cell r="A206" t="str">
            <v>CT</v>
          </cell>
          <cell r="F206">
            <v>2020</v>
          </cell>
          <cell r="N206">
            <v>753.08399999999995</v>
          </cell>
          <cell r="R206">
            <v>9685.9040000000005</v>
          </cell>
          <cell r="S206" t="str">
            <v>Diesel Oil</v>
          </cell>
        </row>
        <row r="207">
          <cell r="A207" t="str">
            <v>CT</v>
          </cell>
          <cell r="F207">
            <v>2021</v>
          </cell>
          <cell r="N207">
            <v>1424.5309999999999</v>
          </cell>
          <cell r="R207">
            <v>19219.091</v>
          </cell>
          <cell r="S207" t="str">
            <v>Diesel Oil</v>
          </cell>
        </row>
        <row r="208">
          <cell r="A208" t="str">
            <v>CT</v>
          </cell>
          <cell r="F208">
            <v>2022</v>
          </cell>
          <cell r="N208">
            <v>1946.181</v>
          </cell>
          <cell r="R208">
            <v>24713.583999999999</v>
          </cell>
          <cell r="S208" t="str">
            <v>Diesel Oil</v>
          </cell>
        </row>
        <row r="209">
          <cell r="A209" t="str">
            <v>CT</v>
          </cell>
          <cell r="F209">
            <v>2023</v>
          </cell>
          <cell r="N209">
            <v>1475.413</v>
          </cell>
          <cell r="R209">
            <v>18880.478999999999</v>
          </cell>
          <cell r="S209" t="str">
            <v>Diesel Oil</v>
          </cell>
        </row>
        <row r="210">
          <cell r="A210" t="str">
            <v>CT</v>
          </cell>
          <cell r="F210">
            <v>2009</v>
          </cell>
          <cell r="N210">
            <v>55877.919000000002</v>
          </cell>
          <cell r="R210">
            <v>878712.19</v>
          </cell>
          <cell r="S210" t="str">
            <v>Residual Oil</v>
          </cell>
        </row>
        <row r="211">
          <cell r="A211" t="str">
            <v>CT</v>
          </cell>
          <cell r="F211">
            <v>2010</v>
          </cell>
          <cell r="N211">
            <v>97963.498999999996</v>
          </cell>
          <cell r="R211">
            <v>1620373.54</v>
          </cell>
          <cell r="S211" t="str">
            <v>Residual Oil</v>
          </cell>
        </row>
        <row r="212">
          <cell r="A212" t="str">
            <v>CT</v>
          </cell>
          <cell r="F212">
            <v>2011</v>
          </cell>
          <cell r="N212">
            <v>31781.168000000001</v>
          </cell>
          <cell r="R212">
            <v>512187.17800000001</v>
          </cell>
          <cell r="S212" t="str">
            <v>Residual Oil</v>
          </cell>
        </row>
        <row r="213">
          <cell r="A213" t="str">
            <v>CT</v>
          </cell>
          <cell r="F213">
            <v>2012</v>
          </cell>
          <cell r="N213">
            <v>66017.554000000004</v>
          </cell>
          <cell r="R213">
            <v>1098225.8770000001</v>
          </cell>
          <cell r="S213" t="str">
            <v>Natural Gas</v>
          </cell>
        </row>
        <row r="214">
          <cell r="A214" t="str">
            <v>CT</v>
          </cell>
          <cell r="F214">
            <v>2013</v>
          </cell>
          <cell r="N214">
            <v>44679.519</v>
          </cell>
          <cell r="R214">
            <v>690749.95200000005</v>
          </cell>
          <cell r="S214" t="str">
            <v>Natural Gas</v>
          </cell>
        </row>
        <row r="215">
          <cell r="A215" t="str">
            <v>CT</v>
          </cell>
          <cell r="F215">
            <v>2014</v>
          </cell>
          <cell r="N215">
            <v>64473.474999999999</v>
          </cell>
          <cell r="R215">
            <v>1000327.0429999999</v>
          </cell>
          <cell r="S215" t="str">
            <v>Natural Gas</v>
          </cell>
        </row>
        <row r="216">
          <cell r="A216" t="str">
            <v>CT</v>
          </cell>
          <cell r="F216">
            <v>2015</v>
          </cell>
          <cell r="N216">
            <v>118886.54399999999</v>
          </cell>
          <cell r="R216">
            <v>1890393.956</v>
          </cell>
          <cell r="S216" t="str">
            <v>Natural Gas</v>
          </cell>
        </row>
        <row r="217">
          <cell r="A217" t="str">
            <v>CT</v>
          </cell>
          <cell r="F217">
            <v>2016</v>
          </cell>
          <cell r="N217">
            <v>88069.642999999996</v>
          </cell>
          <cell r="R217">
            <v>1456900.4509999999</v>
          </cell>
          <cell r="S217" t="str">
            <v>Natural Gas</v>
          </cell>
        </row>
        <row r="218">
          <cell r="A218" t="str">
            <v>CT</v>
          </cell>
          <cell r="F218">
            <v>2017</v>
          </cell>
          <cell r="N218">
            <v>74018.514999999999</v>
          </cell>
          <cell r="R218">
            <v>1199117.5009999999</v>
          </cell>
          <cell r="S218" t="str">
            <v>Natural Gas</v>
          </cell>
        </row>
        <row r="219">
          <cell r="A219" t="str">
            <v>CT</v>
          </cell>
          <cell r="F219">
            <v>2018</v>
          </cell>
          <cell r="N219">
            <v>87141.048999999999</v>
          </cell>
          <cell r="R219">
            <v>1382128.4169999999</v>
          </cell>
          <cell r="S219" t="str">
            <v>Natural Gas</v>
          </cell>
        </row>
        <row r="220">
          <cell r="A220" t="str">
            <v>CT</v>
          </cell>
          <cell r="F220">
            <v>2019</v>
          </cell>
          <cell r="N220">
            <v>46589.968000000001</v>
          </cell>
          <cell r="R220">
            <v>785929.84699999995</v>
          </cell>
          <cell r="S220" t="str">
            <v>Natural Gas</v>
          </cell>
        </row>
        <row r="221">
          <cell r="A221" t="str">
            <v>CT</v>
          </cell>
          <cell r="F221">
            <v>2020</v>
          </cell>
          <cell r="N221">
            <v>67856.581999999995</v>
          </cell>
          <cell r="R221">
            <v>1144696.6780000001</v>
          </cell>
          <cell r="S221" t="str">
            <v>Natural Gas</v>
          </cell>
        </row>
        <row r="222">
          <cell r="A222" t="str">
            <v>CT</v>
          </cell>
          <cell r="F222">
            <v>2021</v>
          </cell>
          <cell r="N222">
            <v>40833.133999999998</v>
          </cell>
          <cell r="R222">
            <v>688723.15800000005</v>
          </cell>
          <cell r="S222" t="str">
            <v>Natural Gas</v>
          </cell>
        </row>
        <row r="223">
          <cell r="A223" t="str">
            <v>CT</v>
          </cell>
          <cell r="F223">
            <v>2022</v>
          </cell>
          <cell r="N223">
            <v>71982.035000000003</v>
          </cell>
          <cell r="R223">
            <v>981636.61300000001</v>
          </cell>
          <cell r="S223" t="str">
            <v>Natural Gas</v>
          </cell>
        </row>
        <row r="224">
          <cell r="A224" t="str">
            <v>CT</v>
          </cell>
          <cell r="F224">
            <v>2023</v>
          </cell>
          <cell r="N224">
            <v>71217.854000000007</v>
          </cell>
          <cell r="R224">
            <v>1179788.8149999999</v>
          </cell>
          <cell r="S224" t="str">
            <v>Natural Gas</v>
          </cell>
        </row>
        <row r="225">
          <cell r="A225" t="str">
            <v>CT</v>
          </cell>
          <cell r="F225">
            <v>2009</v>
          </cell>
          <cell r="N225">
            <v>52530.678</v>
          </cell>
          <cell r="R225">
            <v>754649.98100000003</v>
          </cell>
          <cell r="S225" t="str">
            <v>Residual Oil</v>
          </cell>
        </row>
        <row r="226">
          <cell r="A226" t="str">
            <v>CT</v>
          </cell>
          <cell r="F226">
            <v>2010</v>
          </cell>
          <cell r="N226">
            <v>118621.106</v>
          </cell>
          <cell r="R226">
            <v>1937944.2339999999</v>
          </cell>
          <cell r="S226" t="str">
            <v>Residual Oil</v>
          </cell>
        </row>
        <row r="227">
          <cell r="A227" t="str">
            <v>CT</v>
          </cell>
          <cell r="F227">
            <v>2011</v>
          </cell>
          <cell r="N227">
            <v>29995.565999999999</v>
          </cell>
          <cell r="R227">
            <v>482752.272</v>
          </cell>
          <cell r="S227" t="str">
            <v>Residual Oil</v>
          </cell>
        </row>
        <row r="228">
          <cell r="A228" t="str">
            <v>CT</v>
          </cell>
          <cell r="F228">
            <v>2012</v>
          </cell>
          <cell r="N228">
            <v>62637.453000000001</v>
          </cell>
          <cell r="R228">
            <v>1035076.429</v>
          </cell>
          <cell r="S228" t="str">
            <v>Natural Gas</v>
          </cell>
        </row>
        <row r="229">
          <cell r="A229" t="str">
            <v>CT</v>
          </cell>
          <cell r="F229">
            <v>2013</v>
          </cell>
          <cell r="N229">
            <v>22792.544999999998</v>
          </cell>
          <cell r="R229">
            <v>366118.505</v>
          </cell>
          <cell r="S229" t="str">
            <v>Natural Gas</v>
          </cell>
        </row>
        <row r="230">
          <cell r="A230" t="str">
            <v>CT</v>
          </cell>
          <cell r="F230">
            <v>2014</v>
          </cell>
          <cell r="N230">
            <v>73881.983999999997</v>
          </cell>
          <cell r="R230">
            <v>1135592.216</v>
          </cell>
          <cell r="S230" t="str">
            <v>Natural Gas</v>
          </cell>
        </row>
        <row r="231">
          <cell r="A231" t="str">
            <v>CT</v>
          </cell>
          <cell r="F231">
            <v>2015</v>
          </cell>
          <cell r="N231">
            <v>178187.49</v>
          </cell>
          <cell r="R231">
            <v>2803334.037</v>
          </cell>
          <cell r="S231" t="str">
            <v>Natural Gas</v>
          </cell>
        </row>
        <row r="232">
          <cell r="A232" t="str">
            <v>CT</v>
          </cell>
          <cell r="F232">
            <v>2016</v>
          </cell>
          <cell r="N232">
            <v>91973.214999999997</v>
          </cell>
          <cell r="R232">
            <v>1536688.0190000001</v>
          </cell>
          <cell r="S232" t="str">
            <v>Natural Gas</v>
          </cell>
        </row>
        <row r="233">
          <cell r="A233" t="str">
            <v>CT</v>
          </cell>
          <cell r="F233">
            <v>2017</v>
          </cell>
          <cell r="N233">
            <v>68676.154999999999</v>
          </cell>
          <cell r="R233">
            <v>1144037.3959999999</v>
          </cell>
          <cell r="S233" t="str">
            <v>Natural Gas</v>
          </cell>
        </row>
        <row r="234">
          <cell r="A234" t="str">
            <v>CT</v>
          </cell>
          <cell r="F234">
            <v>2018</v>
          </cell>
          <cell r="N234">
            <v>141630.08199999999</v>
          </cell>
          <cell r="R234">
            <v>2369530.5550000002</v>
          </cell>
          <cell r="S234" t="str">
            <v>Natural Gas</v>
          </cell>
        </row>
        <row r="235">
          <cell r="A235" t="str">
            <v>CT</v>
          </cell>
          <cell r="F235">
            <v>2019</v>
          </cell>
          <cell r="N235">
            <v>85827.032000000007</v>
          </cell>
          <cell r="R235">
            <v>1447618.5349999999</v>
          </cell>
          <cell r="S235" t="str">
            <v>Natural Gas</v>
          </cell>
        </row>
        <row r="236">
          <cell r="A236" t="str">
            <v>CT</v>
          </cell>
          <cell r="F236">
            <v>2020</v>
          </cell>
          <cell r="N236">
            <v>114293.11599999999</v>
          </cell>
          <cell r="R236">
            <v>1927918.034</v>
          </cell>
          <cell r="S236" t="str">
            <v>Natural Gas</v>
          </cell>
        </row>
        <row r="237">
          <cell r="A237" t="str">
            <v>CT</v>
          </cell>
          <cell r="F237">
            <v>2021</v>
          </cell>
          <cell r="N237">
            <v>65822.547999999995</v>
          </cell>
          <cell r="R237">
            <v>1110356.4180000001</v>
          </cell>
          <cell r="S237" t="str">
            <v>Natural Gas</v>
          </cell>
        </row>
        <row r="238">
          <cell r="A238" t="str">
            <v>CT</v>
          </cell>
          <cell r="F238">
            <v>2022</v>
          </cell>
          <cell r="N238">
            <v>45391.338000000003</v>
          </cell>
          <cell r="R238">
            <v>704615.64399999997</v>
          </cell>
          <cell r="S238" t="str">
            <v>Natural Gas</v>
          </cell>
        </row>
        <row r="239">
          <cell r="A239" t="str">
            <v>CT</v>
          </cell>
          <cell r="F239">
            <v>2023</v>
          </cell>
          <cell r="N239">
            <v>37306.095000000001</v>
          </cell>
          <cell r="R239">
            <v>572956.61499999999</v>
          </cell>
          <cell r="S239" t="str">
            <v>Natural Gas</v>
          </cell>
        </row>
        <row r="240">
          <cell r="A240" t="str">
            <v>CT</v>
          </cell>
          <cell r="F240">
            <v>2009</v>
          </cell>
          <cell r="N240">
            <v>30297.716</v>
          </cell>
          <cell r="R240">
            <v>374321.93599999999</v>
          </cell>
          <cell r="S240" t="str">
            <v>Residual Oil</v>
          </cell>
        </row>
        <row r="241">
          <cell r="A241" t="str">
            <v>CT</v>
          </cell>
          <cell r="F241">
            <v>2010</v>
          </cell>
          <cell r="N241">
            <v>77376.793999999994</v>
          </cell>
          <cell r="R241">
            <v>955985.74300000002</v>
          </cell>
          <cell r="S241" t="str">
            <v>Residual Oil</v>
          </cell>
        </row>
        <row r="242">
          <cell r="A242" t="str">
            <v>CT</v>
          </cell>
          <cell r="F242">
            <v>2011</v>
          </cell>
          <cell r="N242">
            <v>27693.867999999999</v>
          </cell>
          <cell r="R242">
            <v>342157.52600000001</v>
          </cell>
          <cell r="S242" t="str">
            <v>Residual Oil</v>
          </cell>
        </row>
        <row r="243">
          <cell r="A243" t="str">
            <v>CT</v>
          </cell>
          <cell r="F243">
            <v>2012</v>
          </cell>
          <cell r="N243">
            <v>19850.739000000001</v>
          </cell>
          <cell r="R243">
            <v>245255.55600000001</v>
          </cell>
          <cell r="S243" t="str">
            <v>Residual Oil</v>
          </cell>
        </row>
        <row r="244">
          <cell r="A244" t="str">
            <v>CT</v>
          </cell>
          <cell r="F244">
            <v>2013</v>
          </cell>
          <cell r="N244">
            <v>32955.243000000002</v>
          </cell>
          <cell r="R244">
            <v>407154.75</v>
          </cell>
          <cell r="S244" t="str">
            <v>Residual Oil</v>
          </cell>
        </row>
        <row r="245">
          <cell r="A245" t="str">
            <v>CT</v>
          </cell>
          <cell r="F245">
            <v>2014</v>
          </cell>
          <cell r="N245">
            <v>52908.38</v>
          </cell>
          <cell r="R245">
            <v>653676.48</v>
          </cell>
          <cell r="S245" t="str">
            <v>Residual Oil</v>
          </cell>
        </row>
        <row r="246">
          <cell r="A246" t="str">
            <v>CT</v>
          </cell>
          <cell r="F246">
            <v>2015</v>
          </cell>
          <cell r="N246">
            <v>9181.5849999999991</v>
          </cell>
          <cell r="R246">
            <v>113436.186</v>
          </cell>
          <cell r="S246" t="str">
            <v>Residual Oil</v>
          </cell>
        </row>
        <row r="247">
          <cell r="A247" t="str">
            <v>CT</v>
          </cell>
          <cell r="F247">
            <v>2016</v>
          </cell>
          <cell r="N247">
            <v>3820.7750000000001</v>
          </cell>
          <cell r="R247">
            <v>47207.879000000001</v>
          </cell>
          <cell r="S247" t="str">
            <v>Residual Oil</v>
          </cell>
        </row>
        <row r="248">
          <cell r="A248" t="str">
            <v>CT</v>
          </cell>
          <cell r="F248">
            <v>2017</v>
          </cell>
          <cell r="N248">
            <v>24301.647000000001</v>
          </cell>
          <cell r="R248">
            <v>300244.70699999999</v>
          </cell>
          <cell r="S248" t="str">
            <v>Residual Oil</v>
          </cell>
        </row>
        <row r="249">
          <cell r="A249" t="str">
            <v>CT</v>
          </cell>
          <cell r="F249">
            <v>2018</v>
          </cell>
          <cell r="N249">
            <v>50244.945</v>
          </cell>
          <cell r="R249">
            <v>620771.79</v>
          </cell>
          <cell r="S249" t="str">
            <v>Residual Oil</v>
          </cell>
        </row>
        <row r="250">
          <cell r="A250" t="str">
            <v>CT</v>
          </cell>
          <cell r="F250">
            <v>2019</v>
          </cell>
          <cell r="N250">
            <v>706.33399999999995</v>
          </cell>
          <cell r="R250">
            <v>8730</v>
          </cell>
          <cell r="S250" t="str">
            <v>Residual Oil</v>
          </cell>
        </row>
        <row r="251">
          <cell r="A251" t="str">
            <v>CT</v>
          </cell>
          <cell r="F251">
            <v>2020</v>
          </cell>
          <cell r="N251">
            <v>26193.771000000001</v>
          </cell>
          <cell r="R251">
            <v>323620.50400000002</v>
          </cell>
          <cell r="S251" t="str">
            <v>Residual Oil</v>
          </cell>
        </row>
        <row r="252">
          <cell r="A252" t="str">
            <v>CT</v>
          </cell>
          <cell r="F252">
            <v>2021</v>
          </cell>
          <cell r="N252">
            <v>9541.848</v>
          </cell>
          <cell r="R252">
            <v>117889.936</v>
          </cell>
          <cell r="S252" t="str">
            <v>Residual Oil</v>
          </cell>
        </row>
        <row r="253">
          <cell r="A253" t="str">
            <v>CT</v>
          </cell>
          <cell r="F253">
            <v>2022</v>
          </cell>
          <cell r="N253">
            <v>74629.445000000007</v>
          </cell>
          <cell r="R253">
            <v>921620.49300000002</v>
          </cell>
          <cell r="S253" t="str">
            <v>Residual Oil</v>
          </cell>
        </row>
        <row r="254">
          <cell r="A254" t="str">
            <v>CT</v>
          </cell>
          <cell r="F254">
            <v>2023</v>
          </cell>
          <cell r="N254">
            <v>18731.325000000001</v>
          </cell>
          <cell r="R254">
            <v>230836.47700000001</v>
          </cell>
          <cell r="S254" t="str">
            <v>Residual Oil</v>
          </cell>
        </row>
        <row r="255">
          <cell r="A255" t="str">
            <v>CT</v>
          </cell>
          <cell r="F255">
            <v>2009</v>
          </cell>
          <cell r="N255">
            <v>272.7</v>
          </cell>
          <cell r="R255">
            <v>3368</v>
          </cell>
          <cell r="S255" t="str">
            <v>Diesel Oil</v>
          </cell>
        </row>
        <row r="256">
          <cell r="A256" t="str">
            <v>CT</v>
          </cell>
          <cell r="F256">
            <v>2010</v>
          </cell>
          <cell r="N256">
            <v>314.7</v>
          </cell>
          <cell r="R256">
            <v>3882.1</v>
          </cell>
          <cell r="S256" t="str">
            <v>Diesel Oil</v>
          </cell>
        </row>
        <row r="257">
          <cell r="A257" t="str">
            <v>CT</v>
          </cell>
          <cell r="F257">
            <v>2011</v>
          </cell>
          <cell r="N257">
            <v>323.3</v>
          </cell>
          <cell r="R257">
            <v>3989</v>
          </cell>
          <cell r="S257" t="str">
            <v>Diesel Oil</v>
          </cell>
        </row>
        <row r="258">
          <cell r="A258" t="str">
            <v>CT</v>
          </cell>
          <cell r="F258">
            <v>2012</v>
          </cell>
          <cell r="N258">
            <v>199.5</v>
          </cell>
          <cell r="R258">
            <v>2461.6999999999998</v>
          </cell>
          <cell r="S258" t="str">
            <v>Diesel Oil</v>
          </cell>
        </row>
        <row r="259">
          <cell r="A259" t="str">
            <v>CT</v>
          </cell>
          <cell r="F259">
            <v>2013</v>
          </cell>
          <cell r="N259">
            <v>397.5</v>
          </cell>
          <cell r="R259">
            <v>4909.1000000000004</v>
          </cell>
          <cell r="S259" t="str">
            <v>Diesel Oil</v>
          </cell>
        </row>
        <row r="260">
          <cell r="A260" t="str">
            <v>CT</v>
          </cell>
          <cell r="F260">
            <v>2014</v>
          </cell>
          <cell r="N260">
            <v>648.5</v>
          </cell>
          <cell r="R260">
            <v>8001.8</v>
          </cell>
          <cell r="S260" t="str">
            <v>Diesel Oil</v>
          </cell>
        </row>
        <row r="261">
          <cell r="A261" t="str">
            <v>CT</v>
          </cell>
          <cell r="F261">
            <v>2015</v>
          </cell>
          <cell r="N261">
            <v>438.3</v>
          </cell>
          <cell r="R261">
            <v>5411</v>
          </cell>
          <cell r="S261" t="str">
            <v>Diesel Oil</v>
          </cell>
        </row>
        <row r="262">
          <cell r="A262" t="str">
            <v>CT</v>
          </cell>
          <cell r="F262">
            <v>2016</v>
          </cell>
          <cell r="N262">
            <v>290.5</v>
          </cell>
          <cell r="R262">
            <v>3588</v>
          </cell>
          <cell r="S262" t="str">
            <v>Diesel Oil</v>
          </cell>
        </row>
        <row r="263">
          <cell r="A263" t="str">
            <v>CT</v>
          </cell>
          <cell r="F263">
            <v>2017</v>
          </cell>
          <cell r="N263">
            <v>146.1</v>
          </cell>
          <cell r="R263">
            <v>1801.9</v>
          </cell>
          <cell r="S263" t="str">
            <v>Diesel Oil</v>
          </cell>
        </row>
        <row r="264">
          <cell r="A264" t="str">
            <v>CT</v>
          </cell>
          <cell r="F264">
            <v>2018</v>
          </cell>
          <cell r="N264">
            <v>128.19999999999999</v>
          </cell>
          <cell r="R264">
            <v>1584</v>
          </cell>
          <cell r="S264" t="str">
            <v>Diesel Oil</v>
          </cell>
        </row>
        <row r="265">
          <cell r="A265" t="str">
            <v>CT</v>
          </cell>
          <cell r="F265">
            <v>2019</v>
          </cell>
          <cell r="N265">
            <v>345.9</v>
          </cell>
          <cell r="R265">
            <v>4267.8</v>
          </cell>
          <cell r="S265" t="str">
            <v>Diesel Oil</v>
          </cell>
        </row>
        <row r="266">
          <cell r="A266" t="str">
            <v>CT</v>
          </cell>
          <cell r="F266">
            <v>2020</v>
          </cell>
          <cell r="N266">
            <v>397.5</v>
          </cell>
          <cell r="R266">
            <v>4910.5</v>
          </cell>
          <cell r="S266" t="str">
            <v>Diesel Oil</v>
          </cell>
        </row>
        <row r="267">
          <cell r="A267" t="str">
            <v>CT</v>
          </cell>
          <cell r="F267">
            <v>2021</v>
          </cell>
          <cell r="N267">
            <v>217.2</v>
          </cell>
          <cell r="R267">
            <v>2681.1</v>
          </cell>
          <cell r="S267" t="str">
            <v>Diesel Oil</v>
          </cell>
        </row>
        <row r="268">
          <cell r="A268" t="str">
            <v>CT</v>
          </cell>
          <cell r="F268">
            <v>2022</v>
          </cell>
          <cell r="N268">
            <v>190.7</v>
          </cell>
          <cell r="R268">
            <v>2353.9</v>
          </cell>
          <cell r="S268" t="str">
            <v>Diesel Oil</v>
          </cell>
        </row>
        <row r="269">
          <cell r="A269" t="str">
            <v>CT</v>
          </cell>
          <cell r="F269">
            <v>2023</v>
          </cell>
          <cell r="N269">
            <v>0.4</v>
          </cell>
          <cell r="R269">
            <v>4.9000000000000004</v>
          </cell>
          <cell r="S269" t="str">
            <v>Diesel Oil</v>
          </cell>
        </row>
        <row r="270">
          <cell r="A270" t="str">
            <v>CT</v>
          </cell>
          <cell r="F270">
            <v>2009</v>
          </cell>
          <cell r="N270">
            <v>272.7</v>
          </cell>
          <cell r="R270">
            <v>3368</v>
          </cell>
          <cell r="S270" t="str">
            <v>Diesel Oil</v>
          </cell>
        </row>
        <row r="271">
          <cell r="A271" t="str">
            <v>CT</v>
          </cell>
          <cell r="F271">
            <v>2010</v>
          </cell>
          <cell r="N271">
            <v>314.7</v>
          </cell>
          <cell r="R271">
            <v>3882.1</v>
          </cell>
          <cell r="S271" t="str">
            <v>Diesel Oil</v>
          </cell>
        </row>
        <row r="272">
          <cell r="A272" t="str">
            <v>CT</v>
          </cell>
          <cell r="F272">
            <v>2011</v>
          </cell>
          <cell r="N272">
            <v>323.3</v>
          </cell>
          <cell r="R272">
            <v>3989</v>
          </cell>
          <cell r="S272" t="str">
            <v>Diesel Oil</v>
          </cell>
        </row>
        <row r="273">
          <cell r="A273" t="str">
            <v>CT</v>
          </cell>
          <cell r="F273">
            <v>2012</v>
          </cell>
          <cell r="N273">
            <v>202.6</v>
          </cell>
          <cell r="R273">
            <v>2501.8000000000002</v>
          </cell>
          <cell r="S273" t="str">
            <v>Diesel Oil</v>
          </cell>
        </row>
        <row r="274">
          <cell r="A274" t="str">
            <v>CT</v>
          </cell>
          <cell r="F274">
            <v>2013</v>
          </cell>
          <cell r="N274">
            <v>377.8</v>
          </cell>
          <cell r="R274">
            <v>4667.8</v>
          </cell>
          <cell r="S274" t="str">
            <v>Diesel Oil</v>
          </cell>
        </row>
        <row r="275">
          <cell r="A275" t="str">
            <v>CT</v>
          </cell>
          <cell r="F275">
            <v>2014</v>
          </cell>
          <cell r="N275">
            <v>654.4</v>
          </cell>
          <cell r="R275">
            <v>8073.7</v>
          </cell>
          <cell r="S275" t="str">
            <v>Diesel Oil</v>
          </cell>
        </row>
        <row r="276">
          <cell r="A276" t="str">
            <v>CT</v>
          </cell>
          <cell r="F276">
            <v>2015</v>
          </cell>
          <cell r="N276">
            <v>391.5</v>
          </cell>
          <cell r="R276">
            <v>4831.2</v>
          </cell>
          <cell r="S276" t="str">
            <v>Diesel Oil</v>
          </cell>
        </row>
        <row r="277">
          <cell r="A277" t="str">
            <v>CT</v>
          </cell>
          <cell r="F277">
            <v>2016</v>
          </cell>
          <cell r="N277">
            <v>290.5</v>
          </cell>
          <cell r="R277">
            <v>3588</v>
          </cell>
          <cell r="S277" t="str">
            <v>Diesel Oil</v>
          </cell>
        </row>
        <row r="278">
          <cell r="A278" t="str">
            <v>CT</v>
          </cell>
          <cell r="F278">
            <v>2017</v>
          </cell>
          <cell r="N278">
            <v>151.5</v>
          </cell>
          <cell r="R278">
            <v>1867</v>
          </cell>
          <cell r="S278" t="str">
            <v>Diesel Oil</v>
          </cell>
        </row>
        <row r="279">
          <cell r="A279" t="str">
            <v>CT</v>
          </cell>
          <cell r="F279">
            <v>2018</v>
          </cell>
          <cell r="N279">
            <v>131.69999999999999</v>
          </cell>
          <cell r="R279">
            <v>1627.1</v>
          </cell>
          <cell r="S279" t="str">
            <v>Diesel Oil</v>
          </cell>
        </row>
        <row r="280">
          <cell r="A280" t="str">
            <v>CT</v>
          </cell>
          <cell r="F280">
            <v>2019</v>
          </cell>
          <cell r="N280">
            <v>345.9</v>
          </cell>
          <cell r="R280">
            <v>4267.8</v>
          </cell>
          <cell r="S280" t="str">
            <v>Diesel Oil</v>
          </cell>
        </row>
        <row r="281">
          <cell r="A281" t="str">
            <v>CT</v>
          </cell>
          <cell r="F281">
            <v>2020</v>
          </cell>
          <cell r="N281">
            <v>395.4</v>
          </cell>
          <cell r="R281">
            <v>4884.5</v>
          </cell>
          <cell r="S281" t="str">
            <v>Diesel Oil</v>
          </cell>
        </row>
        <row r="282">
          <cell r="A282" t="str">
            <v>CT</v>
          </cell>
          <cell r="F282">
            <v>2021</v>
          </cell>
          <cell r="N282">
            <v>215.3</v>
          </cell>
          <cell r="R282">
            <v>2659.2</v>
          </cell>
          <cell r="S282" t="str">
            <v>Diesel Oil</v>
          </cell>
        </row>
        <row r="283">
          <cell r="A283" t="str">
            <v>CT</v>
          </cell>
          <cell r="F283">
            <v>2022</v>
          </cell>
          <cell r="N283">
            <v>193.8</v>
          </cell>
          <cell r="R283">
            <v>2391</v>
          </cell>
          <cell r="S283" t="str">
            <v>Diesel Oil</v>
          </cell>
        </row>
        <row r="284">
          <cell r="A284" t="str">
            <v>CT</v>
          </cell>
          <cell r="F284">
            <v>2023</v>
          </cell>
          <cell r="N284">
            <v>0.4</v>
          </cell>
          <cell r="R284">
            <v>4.9000000000000004</v>
          </cell>
          <cell r="S284" t="str">
            <v>Diesel Oil</v>
          </cell>
        </row>
        <row r="285">
          <cell r="A285" t="str">
            <v>CT</v>
          </cell>
          <cell r="F285">
            <v>2009</v>
          </cell>
          <cell r="N285">
            <v>284.2</v>
          </cell>
          <cell r="R285">
            <v>3507.1</v>
          </cell>
          <cell r="S285" t="str">
            <v>Diesel Oil</v>
          </cell>
        </row>
        <row r="286">
          <cell r="A286" t="str">
            <v>CT</v>
          </cell>
          <cell r="F286">
            <v>2010</v>
          </cell>
          <cell r="N286">
            <v>386.2</v>
          </cell>
          <cell r="R286">
            <v>4770.1000000000004</v>
          </cell>
          <cell r="S286" t="str">
            <v>Diesel Oil</v>
          </cell>
        </row>
        <row r="287">
          <cell r="A287" t="str">
            <v>CT</v>
          </cell>
          <cell r="F287">
            <v>2011</v>
          </cell>
          <cell r="N287">
            <v>366.4</v>
          </cell>
          <cell r="R287">
            <v>4523.8999999999996</v>
          </cell>
          <cell r="S287" t="str">
            <v>Diesel Oil</v>
          </cell>
        </row>
        <row r="288">
          <cell r="A288" t="str">
            <v>CT</v>
          </cell>
          <cell r="F288">
            <v>2012</v>
          </cell>
          <cell r="N288">
            <v>212</v>
          </cell>
          <cell r="R288">
            <v>2615.9</v>
          </cell>
          <cell r="S288" t="str">
            <v>Diesel Oil</v>
          </cell>
        </row>
        <row r="289">
          <cell r="A289" t="str">
            <v>CT</v>
          </cell>
          <cell r="F289">
            <v>2013</v>
          </cell>
          <cell r="N289">
            <v>412.1</v>
          </cell>
          <cell r="R289">
            <v>5090</v>
          </cell>
          <cell r="S289" t="str">
            <v>Diesel Oil</v>
          </cell>
        </row>
        <row r="290">
          <cell r="A290" t="str">
            <v>CT</v>
          </cell>
          <cell r="F290">
            <v>2014</v>
          </cell>
          <cell r="N290">
            <v>557.5</v>
          </cell>
          <cell r="R290">
            <v>6887.1</v>
          </cell>
          <cell r="S290" t="str">
            <v>Diesel Oil</v>
          </cell>
        </row>
        <row r="291">
          <cell r="A291" t="str">
            <v>CT</v>
          </cell>
          <cell r="F291">
            <v>2015</v>
          </cell>
          <cell r="N291">
            <v>323.8</v>
          </cell>
          <cell r="R291">
            <v>3999.6</v>
          </cell>
          <cell r="S291" t="str">
            <v>Diesel Oil</v>
          </cell>
        </row>
        <row r="292">
          <cell r="A292" t="str">
            <v>CT</v>
          </cell>
          <cell r="F292">
            <v>2016</v>
          </cell>
          <cell r="N292">
            <v>293.3</v>
          </cell>
          <cell r="R292">
            <v>3621</v>
          </cell>
          <cell r="S292" t="str">
            <v>Diesel Oil</v>
          </cell>
        </row>
        <row r="293">
          <cell r="A293" t="str">
            <v>CT</v>
          </cell>
          <cell r="F293">
            <v>2017</v>
          </cell>
          <cell r="N293">
            <v>98.7</v>
          </cell>
          <cell r="R293">
            <v>1217.9000000000001</v>
          </cell>
          <cell r="S293" t="str">
            <v>Diesel Oil</v>
          </cell>
        </row>
        <row r="294">
          <cell r="A294" t="str">
            <v>CT</v>
          </cell>
          <cell r="F294">
            <v>2018</v>
          </cell>
          <cell r="N294">
            <v>227.1</v>
          </cell>
          <cell r="R294">
            <v>2801.5</v>
          </cell>
          <cell r="S294" t="str">
            <v>Diesel Oil</v>
          </cell>
        </row>
        <row r="295">
          <cell r="A295" t="str">
            <v>CT</v>
          </cell>
          <cell r="F295">
            <v>2019</v>
          </cell>
          <cell r="N295">
            <v>342.3</v>
          </cell>
          <cell r="R295">
            <v>4225.3</v>
          </cell>
          <cell r="S295" t="str">
            <v>Diesel Oil</v>
          </cell>
        </row>
        <row r="296">
          <cell r="A296" t="str">
            <v>CT</v>
          </cell>
          <cell r="F296">
            <v>2020</v>
          </cell>
          <cell r="N296">
            <v>127.3</v>
          </cell>
          <cell r="R296">
            <v>1569.8</v>
          </cell>
          <cell r="S296" t="str">
            <v>Diesel Oil</v>
          </cell>
        </row>
        <row r="297">
          <cell r="A297" t="str">
            <v>CT</v>
          </cell>
          <cell r="F297">
            <v>2021</v>
          </cell>
          <cell r="N297">
            <v>168.2</v>
          </cell>
          <cell r="R297">
            <v>2076.1</v>
          </cell>
          <cell r="S297" t="str">
            <v>Diesel Oil</v>
          </cell>
        </row>
        <row r="298">
          <cell r="A298" t="str">
            <v>CT</v>
          </cell>
          <cell r="F298">
            <v>2022</v>
          </cell>
          <cell r="N298">
            <v>535</v>
          </cell>
          <cell r="R298">
            <v>6603</v>
          </cell>
          <cell r="S298" t="str">
            <v>Diesel Oil</v>
          </cell>
        </row>
        <row r="299">
          <cell r="A299" t="str">
            <v>CT</v>
          </cell>
          <cell r="F299">
            <v>2023</v>
          </cell>
          <cell r="N299">
            <v>0.4</v>
          </cell>
          <cell r="R299">
            <v>4.9000000000000004</v>
          </cell>
          <cell r="S299" t="str">
            <v>Diesel Oil</v>
          </cell>
        </row>
        <row r="300">
          <cell r="A300" t="str">
            <v>CT</v>
          </cell>
          <cell r="F300">
            <v>2009</v>
          </cell>
          <cell r="N300">
            <v>284.2</v>
          </cell>
          <cell r="R300">
            <v>3507.1</v>
          </cell>
          <cell r="S300" t="str">
            <v>Diesel Oil</v>
          </cell>
        </row>
        <row r="301">
          <cell r="A301" t="str">
            <v>CT</v>
          </cell>
          <cell r="F301">
            <v>2010</v>
          </cell>
          <cell r="N301">
            <v>386.2</v>
          </cell>
          <cell r="R301">
            <v>4770.1000000000004</v>
          </cell>
          <cell r="S301" t="str">
            <v>Diesel Oil</v>
          </cell>
        </row>
        <row r="302">
          <cell r="A302" t="str">
            <v>CT</v>
          </cell>
          <cell r="F302">
            <v>2011</v>
          </cell>
          <cell r="N302">
            <v>366.4</v>
          </cell>
          <cell r="R302">
            <v>4523.8999999999996</v>
          </cell>
          <cell r="S302" t="str">
            <v>Diesel Oil</v>
          </cell>
        </row>
        <row r="303">
          <cell r="A303" t="str">
            <v>CT</v>
          </cell>
          <cell r="F303">
            <v>2012</v>
          </cell>
          <cell r="N303">
            <v>212</v>
          </cell>
          <cell r="R303">
            <v>2616.9</v>
          </cell>
          <cell r="S303" t="str">
            <v>Diesel Oil</v>
          </cell>
        </row>
        <row r="304">
          <cell r="A304" t="str">
            <v>CT</v>
          </cell>
          <cell r="F304">
            <v>2013</v>
          </cell>
          <cell r="N304">
            <v>413.3</v>
          </cell>
          <cell r="R304">
            <v>5107</v>
          </cell>
          <cell r="S304" t="str">
            <v>Diesel Oil</v>
          </cell>
        </row>
        <row r="305">
          <cell r="A305" t="str">
            <v>CT</v>
          </cell>
          <cell r="F305">
            <v>2014</v>
          </cell>
          <cell r="N305">
            <v>556</v>
          </cell>
          <cell r="R305">
            <v>6869.1</v>
          </cell>
          <cell r="S305" t="str">
            <v>Diesel Oil</v>
          </cell>
        </row>
        <row r="306">
          <cell r="A306" t="str">
            <v>CT</v>
          </cell>
          <cell r="F306">
            <v>2015</v>
          </cell>
          <cell r="N306">
            <v>323.7</v>
          </cell>
          <cell r="R306">
            <v>3998</v>
          </cell>
          <cell r="S306" t="str">
            <v>Diesel Oil</v>
          </cell>
        </row>
        <row r="307">
          <cell r="A307" t="str">
            <v>CT</v>
          </cell>
          <cell r="F307">
            <v>2016</v>
          </cell>
          <cell r="N307">
            <v>293.3</v>
          </cell>
          <cell r="R307">
            <v>3621</v>
          </cell>
          <cell r="S307" t="str">
            <v>Diesel Oil</v>
          </cell>
        </row>
        <row r="308">
          <cell r="A308" t="str">
            <v>CT</v>
          </cell>
          <cell r="F308">
            <v>2017</v>
          </cell>
          <cell r="N308">
            <v>97.3</v>
          </cell>
          <cell r="R308">
            <v>1200.7</v>
          </cell>
          <cell r="S308" t="str">
            <v>Diesel Oil</v>
          </cell>
        </row>
        <row r="309">
          <cell r="A309" t="str">
            <v>CT</v>
          </cell>
          <cell r="F309">
            <v>2018</v>
          </cell>
          <cell r="N309">
            <v>227.1</v>
          </cell>
          <cell r="R309">
            <v>2801.5</v>
          </cell>
          <cell r="S309" t="str">
            <v>Diesel Oil</v>
          </cell>
        </row>
        <row r="310">
          <cell r="A310" t="str">
            <v>CT</v>
          </cell>
          <cell r="F310">
            <v>2019</v>
          </cell>
          <cell r="N310">
            <v>342.3</v>
          </cell>
          <cell r="R310">
            <v>4225.3</v>
          </cell>
          <cell r="S310" t="str">
            <v>Diesel Oil</v>
          </cell>
        </row>
        <row r="311">
          <cell r="A311" t="str">
            <v>CT</v>
          </cell>
          <cell r="F311">
            <v>2020</v>
          </cell>
          <cell r="N311">
            <v>127.3</v>
          </cell>
          <cell r="R311">
            <v>1569.8</v>
          </cell>
          <cell r="S311" t="str">
            <v>Diesel Oil</v>
          </cell>
        </row>
        <row r="312">
          <cell r="A312" t="str">
            <v>CT</v>
          </cell>
          <cell r="F312">
            <v>2021</v>
          </cell>
          <cell r="N312">
            <v>164.2</v>
          </cell>
          <cell r="R312">
            <v>2026.1</v>
          </cell>
          <cell r="S312" t="str">
            <v>Diesel Oil</v>
          </cell>
        </row>
        <row r="313">
          <cell r="A313" t="str">
            <v>CT</v>
          </cell>
          <cell r="F313">
            <v>2022</v>
          </cell>
          <cell r="N313">
            <v>535</v>
          </cell>
          <cell r="R313">
            <v>6603</v>
          </cell>
          <cell r="S313" t="str">
            <v>Diesel Oil</v>
          </cell>
        </row>
        <row r="314">
          <cell r="A314" t="str">
            <v>CT</v>
          </cell>
          <cell r="F314">
            <v>2023</v>
          </cell>
          <cell r="N314">
            <v>0.4</v>
          </cell>
          <cell r="R314">
            <v>4.9000000000000004</v>
          </cell>
          <cell r="S314" t="str">
            <v>Diesel Oil</v>
          </cell>
        </row>
        <row r="315">
          <cell r="A315" t="str">
            <v>CT</v>
          </cell>
          <cell r="F315">
            <v>2009</v>
          </cell>
          <cell r="N315">
            <v>292.7</v>
          </cell>
          <cell r="R315">
            <v>3611</v>
          </cell>
          <cell r="S315" t="str">
            <v>Diesel Oil</v>
          </cell>
        </row>
        <row r="316">
          <cell r="A316" t="str">
            <v>CT</v>
          </cell>
          <cell r="F316">
            <v>2010</v>
          </cell>
          <cell r="N316">
            <v>349.1</v>
          </cell>
          <cell r="R316">
            <v>4308.2</v>
          </cell>
          <cell r="S316" t="str">
            <v>Diesel Oil</v>
          </cell>
        </row>
        <row r="317">
          <cell r="A317" t="str">
            <v>CT</v>
          </cell>
          <cell r="F317">
            <v>2011</v>
          </cell>
          <cell r="N317">
            <v>370.1</v>
          </cell>
          <cell r="R317">
            <v>4567</v>
          </cell>
          <cell r="S317" t="str">
            <v>Diesel Oil</v>
          </cell>
        </row>
        <row r="318">
          <cell r="A318" t="str">
            <v>CT</v>
          </cell>
          <cell r="F318">
            <v>2012</v>
          </cell>
          <cell r="N318">
            <v>333.2</v>
          </cell>
          <cell r="R318">
            <v>4113.8999999999996</v>
          </cell>
          <cell r="S318" t="str">
            <v>Diesel Oil</v>
          </cell>
        </row>
        <row r="319">
          <cell r="A319" t="str">
            <v>CT</v>
          </cell>
          <cell r="F319">
            <v>2013</v>
          </cell>
          <cell r="N319">
            <v>487.4</v>
          </cell>
          <cell r="R319">
            <v>6017</v>
          </cell>
          <cell r="S319" t="str">
            <v>Diesel Oil</v>
          </cell>
        </row>
        <row r="320">
          <cell r="A320" t="str">
            <v>CT</v>
          </cell>
          <cell r="F320">
            <v>2014</v>
          </cell>
          <cell r="N320">
            <v>534</v>
          </cell>
          <cell r="R320">
            <v>6589.6</v>
          </cell>
          <cell r="S320" t="str">
            <v>Diesel Oil</v>
          </cell>
        </row>
        <row r="321">
          <cell r="A321" t="str">
            <v>CT</v>
          </cell>
          <cell r="F321">
            <v>2015</v>
          </cell>
          <cell r="N321">
            <v>245.5</v>
          </cell>
          <cell r="R321">
            <v>3033.3</v>
          </cell>
          <cell r="S321" t="str">
            <v>Diesel Oil</v>
          </cell>
        </row>
        <row r="322">
          <cell r="A322" t="str">
            <v>CT</v>
          </cell>
          <cell r="F322">
            <v>2016</v>
          </cell>
          <cell r="N322">
            <v>202.8</v>
          </cell>
          <cell r="R322">
            <v>2502</v>
          </cell>
          <cell r="S322" t="str">
            <v>Diesel Oil</v>
          </cell>
        </row>
        <row r="323">
          <cell r="A323" t="str">
            <v>CT</v>
          </cell>
          <cell r="F323">
            <v>2017</v>
          </cell>
          <cell r="N323">
            <v>326</v>
          </cell>
          <cell r="R323">
            <v>4022.9</v>
          </cell>
          <cell r="S323" t="str">
            <v>Diesel Oil</v>
          </cell>
        </row>
        <row r="324">
          <cell r="A324" t="str">
            <v>CT</v>
          </cell>
          <cell r="F324">
            <v>2018</v>
          </cell>
          <cell r="N324">
            <v>280.7</v>
          </cell>
          <cell r="R324">
            <v>3467.8</v>
          </cell>
          <cell r="S324" t="str">
            <v>Diesel Oil</v>
          </cell>
        </row>
        <row r="325">
          <cell r="A325" t="str">
            <v>CT</v>
          </cell>
          <cell r="F325">
            <v>2019</v>
          </cell>
          <cell r="N325">
            <v>253.8</v>
          </cell>
          <cell r="R325">
            <v>3133.8</v>
          </cell>
          <cell r="S325" t="str">
            <v>Diesel Oil</v>
          </cell>
        </row>
        <row r="326">
          <cell r="A326" t="str">
            <v>CT</v>
          </cell>
          <cell r="F326">
            <v>2020</v>
          </cell>
          <cell r="N326">
            <v>157.9</v>
          </cell>
          <cell r="R326">
            <v>1950.1</v>
          </cell>
          <cell r="S326" t="str">
            <v>Diesel Oil</v>
          </cell>
        </row>
        <row r="327">
          <cell r="A327" t="str">
            <v>CT</v>
          </cell>
          <cell r="F327">
            <v>2021</v>
          </cell>
          <cell r="N327">
            <v>238.9</v>
          </cell>
          <cell r="R327">
            <v>2951.8</v>
          </cell>
          <cell r="S327" t="str">
            <v>Diesel Oil</v>
          </cell>
        </row>
        <row r="328">
          <cell r="A328" t="str">
            <v>CT</v>
          </cell>
          <cell r="F328">
            <v>2022</v>
          </cell>
          <cell r="N328">
            <v>244.7</v>
          </cell>
          <cell r="R328">
            <v>3022.9</v>
          </cell>
          <cell r="S328" t="str">
            <v>Diesel Oil</v>
          </cell>
        </row>
        <row r="329">
          <cell r="A329" t="str">
            <v>CT</v>
          </cell>
          <cell r="F329">
            <v>2023</v>
          </cell>
          <cell r="N329">
            <v>0.1</v>
          </cell>
          <cell r="R329">
            <v>1</v>
          </cell>
          <cell r="S329" t="str">
            <v>Diesel Oil</v>
          </cell>
        </row>
        <row r="330">
          <cell r="A330" t="str">
            <v>CT</v>
          </cell>
          <cell r="F330">
            <v>2009</v>
          </cell>
          <cell r="N330">
            <v>292.7</v>
          </cell>
          <cell r="R330">
            <v>3611</v>
          </cell>
          <cell r="S330" t="str">
            <v>Diesel Oil</v>
          </cell>
        </row>
        <row r="331">
          <cell r="A331" t="str">
            <v>CT</v>
          </cell>
          <cell r="F331">
            <v>2010</v>
          </cell>
          <cell r="N331">
            <v>349.1</v>
          </cell>
          <cell r="R331">
            <v>4308.2</v>
          </cell>
          <cell r="S331" t="str">
            <v>Diesel Oil</v>
          </cell>
        </row>
        <row r="332">
          <cell r="A332" t="str">
            <v>CT</v>
          </cell>
          <cell r="F332">
            <v>2011</v>
          </cell>
          <cell r="N332">
            <v>370.1</v>
          </cell>
          <cell r="R332">
            <v>4567</v>
          </cell>
          <cell r="S332" t="str">
            <v>Diesel Oil</v>
          </cell>
        </row>
        <row r="333">
          <cell r="A333" t="str">
            <v>CT</v>
          </cell>
          <cell r="F333">
            <v>2012</v>
          </cell>
          <cell r="N333">
            <v>439.8</v>
          </cell>
          <cell r="R333">
            <v>5426.8</v>
          </cell>
          <cell r="S333" t="str">
            <v>Diesel Oil</v>
          </cell>
        </row>
        <row r="334">
          <cell r="A334" t="str">
            <v>CT</v>
          </cell>
          <cell r="F334">
            <v>2013</v>
          </cell>
          <cell r="N334">
            <v>556.79999999999995</v>
          </cell>
          <cell r="R334">
            <v>6874.3</v>
          </cell>
          <cell r="S334" t="str">
            <v>Diesel Oil</v>
          </cell>
        </row>
        <row r="335">
          <cell r="A335" t="str">
            <v>CT</v>
          </cell>
          <cell r="F335">
            <v>2014</v>
          </cell>
          <cell r="N335">
            <v>499.6</v>
          </cell>
          <cell r="R335">
            <v>6167.8</v>
          </cell>
          <cell r="S335" t="str">
            <v>Diesel Oil</v>
          </cell>
        </row>
        <row r="336">
          <cell r="A336" t="str">
            <v>CT</v>
          </cell>
          <cell r="F336">
            <v>2015</v>
          </cell>
          <cell r="N336">
            <v>246.3</v>
          </cell>
          <cell r="R336">
            <v>3042.3</v>
          </cell>
          <cell r="S336" t="str">
            <v>Diesel Oil</v>
          </cell>
        </row>
        <row r="337">
          <cell r="A337" t="str">
            <v>CT</v>
          </cell>
          <cell r="F337">
            <v>2016</v>
          </cell>
          <cell r="N337">
            <v>216.6</v>
          </cell>
          <cell r="R337">
            <v>2672.9</v>
          </cell>
          <cell r="S337" t="str">
            <v>Diesel Oil</v>
          </cell>
        </row>
        <row r="338">
          <cell r="A338" t="str">
            <v>CT</v>
          </cell>
          <cell r="F338">
            <v>2017</v>
          </cell>
          <cell r="N338">
            <v>308.2</v>
          </cell>
          <cell r="R338">
            <v>3802.1</v>
          </cell>
          <cell r="S338" t="str">
            <v>Diesel Oil</v>
          </cell>
        </row>
        <row r="339">
          <cell r="A339" t="str">
            <v>CT</v>
          </cell>
          <cell r="F339">
            <v>2018</v>
          </cell>
          <cell r="N339">
            <v>283.60000000000002</v>
          </cell>
          <cell r="R339">
            <v>3504</v>
          </cell>
          <cell r="S339" t="str">
            <v>Diesel Oil</v>
          </cell>
        </row>
        <row r="340">
          <cell r="A340" t="str">
            <v>CT</v>
          </cell>
          <cell r="F340">
            <v>2019</v>
          </cell>
          <cell r="N340">
            <v>253.8</v>
          </cell>
          <cell r="R340">
            <v>3133.8</v>
          </cell>
          <cell r="S340" t="str">
            <v>Diesel Oil</v>
          </cell>
        </row>
        <row r="341">
          <cell r="A341" t="str">
            <v>CT</v>
          </cell>
          <cell r="F341">
            <v>2020</v>
          </cell>
          <cell r="N341">
            <v>157.9</v>
          </cell>
          <cell r="R341">
            <v>1950.1</v>
          </cell>
          <cell r="S341" t="str">
            <v>Diesel Oil</v>
          </cell>
        </row>
        <row r="342">
          <cell r="A342" t="str">
            <v>CT</v>
          </cell>
          <cell r="F342">
            <v>2021</v>
          </cell>
          <cell r="N342">
            <v>238.9</v>
          </cell>
          <cell r="R342">
            <v>2951.8</v>
          </cell>
          <cell r="S342" t="str">
            <v>Diesel Oil</v>
          </cell>
        </row>
        <row r="343">
          <cell r="A343" t="str">
            <v>CT</v>
          </cell>
          <cell r="F343">
            <v>2022</v>
          </cell>
          <cell r="N343">
            <v>266.5</v>
          </cell>
          <cell r="R343">
            <v>3290.1</v>
          </cell>
          <cell r="S343" t="str">
            <v>Diesel Oil</v>
          </cell>
        </row>
        <row r="344">
          <cell r="A344" t="str">
            <v>CT</v>
          </cell>
          <cell r="F344">
            <v>2023</v>
          </cell>
          <cell r="N344">
            <v>0.5</v>
          </cell>
          <cell r="R344">
            <v>6</v>
          </cell>
          <cell r="S344" t="str">
            <v>Diesel Oil</v>
          </cell>
        </row>
        <row r="345">
          <cell r="A345" t="str">
            <v>CT</v>
          </cell>
          <cell r="F345">
            <v>2009</v>
          </cell>
          <cell r="N345">
            <v>251</v>
          </cell>
          <cell r="R345">
            <v>3094.2</v>
          </cell>
          <cell r="S345" t="str">
            <v>Diesel Oil</v>
          </cell>
        </row>
        <row r="346">
          <cell r="A346" t="str">
            <v>CT</v>
          </cell>
          <cell r="F346">
            <v>2010</v>
          </cell>
          <cell r="N346">
            <v>316.7</v>
          </cell>
          <cell r="R346">
            <v>3909</v>
          </cell>
          <cell r="S346" t="str">
            <v>Diesel Oil</v>
          </cell>
        </row>
        <row r="347">
          <cell r="A347" t="str">
            <v>CT</v>
          </cell>
          <cell r="F347">
            <v>2011</v>
          </cell>
          <cell r="N347">
            <v>358.8</v>
          </cell>
          <cell r="R347">
            <v>4430.2</v>
          </cell>
          <cell r="S347" t="str">
            <v>Diesel Oil</v>
          </cell>
        </row>
        <row r="348">
          <cell r="A348" t="str">
            <v>CT</v>
          </cell>
          <cell r="F348">
            <v>2012</v>
          </cell>
          <cell r="N348">
            <v>235.8</v>
          </cell>
          <cell r="R348">
            <v>2915.4</v>
          </cell>
          <cell r="S348" t="str">
            <v>Diesel Oil</v>
          </cell>
        </row>
        <row r="349">
          <cell r="A349" t="str">
            <v>CT</v>
          </cell>
          <cell r="F349">
            <v>2013</v>
          </cell>
          <cell r="N349">
            <v>498</v>
          </cell>
          <cell r="R349">
            <v>6149</v>
          </cell>
          <cell r="S349" t="str">
            <v>Diesel Oil</v>
          </cell>
        </row>
        <row r="350">
          <cell r="A350" t="str">
            <v>CT</v>
          </cell>
          <cell r="F350">
            <v>2014</v>
          </cell>
          <cell r="N350">
            <v>542.79999999999995</v>
          </cell>
          <cell r="R350">
            <v>6699.8</v>
          </cell>
          <cell r="S350" t="str">
            <v>Diesel Oil</v>
          </cell>
        </row>
        <row r="351">
          <cell r="A351" t="str">
            <v>CT</v>
          </cell>
          <cell r="F351">
            <v>2015</v>
          </cell>
          <cell r="N351">
            <v>213.4</v>
          </cell>
          <cell r="R351">
            <v>2634.1</v>
          </cell>
          <cell r="S351" t="str">
            <v>Diesel Oil</v>
          </cell>
        </row>
        <row r="352">
          <cell r="A352" t="str">
            <v>CT</v>
          </cell>
          <cell r="F352">
            <v>2016</v>
          </cell>
          <cell r="N352">
            <v>197.8</v>
          </cell>
          <cell r="R352">
            <v>2440.1999999999998</v>
          </cell>
          <cell r="S352" t="str">
            <v>Diesel Oil</v>
          </cell>
        </row>
        <row r="353">
          <cell r="A353" t="str">
            <v>CT</v>
          </cell>
          <cell r="F353">
            <v>2017</v>
          </cell>
          <cell r="N353">
            <v>136.80000000000001</v>
          </cell>
          <cell r="R353">
            <v>1690.1</v>
          </cell>
          <cell r="S353" t="str">
            <v>Diesel Oil</v>
          </cell>
        </row>
        <row r="354">
          <cell r="A354" t="str">
            <v>CT</v>
          </cell>
          <cell r="F354">
            <v>2018</v>
          </cell>
          <cell r="N354">
            <v>208.7</v>
          </cell>
          <cell r="R354">
            <v>2575.3000000000002</v>
          </cell>
          <cell r="S354" t="str">
            <v>Diesel Oil</v>
          </cell>
        </row>
        <row r="355">
          <cell r="A355" t="str">
            <v>CT</v>
          </cell>
          <cell r="F355">
            <v>2019</v>
          </cell>
          <cell r="N355">
            <v>247.2</v>
          </cell>
          <cell r="R355">
            <v>3053.9</v>
          </cell>
          <cell r="S355" t="str">
            <v>Diesel Oil</v>
          </cell>
        </row>
        <row r="356">
          <cell r="A356" t="str">
            <v>CT</v>
          </cell>
          <cell r="F356">
            <v>2020</v>
          </cell>
          <cell r="N356">
            <v>226.3</v>
          </cell>
          <cell r="R356">
            <v>2794</v>
          </cell>
          <cell r="S356" t="str">
            <v>Diesel Oil</v>
          </cell>
        </row>
        <row r="357">
          <cell r="A357" t="str">
            <v>CT</v>
          </cell>
          <cell r="F357">
            <v>2021</v>
          </cell>
          <cell r="N357">
            <v>321.8</v>
          </cell>
          <cell r="R357">
            <v>3972.2</v>
          </cell>
          <cell r="S357" t="str">
            <v>Diesel Oil</v>
          </cell>
        </row>
        <row r="358">
          <cell r="A358" t="str">
            <v>CT</v>
          </cell>
          <cell r="F358">
            <v>2022</v>
          </cell>
          <cell r="N358">
            <v>132.80000000000001</v>
          </cell>
          <cell r="R358">
            <v>1640.8</v>
          </cell>
          <cell r="S358" t="str">
            <v>Diesel Oil</v>
          </cell>
        </row>
        <row r="359">
          <cell r="A359" t="str">
            <v>CT</v>
          </cell>
          <cell r="F359">
            <v>2023</v>
          </cell>
          <cell r="N359">
            <v>0.4</v>
          </cell>
          <cell r="R359">
            <v>4</v>
          </cell>
          <cell r="S359" t="str">
            <v>Diesel Oil</v>
          </cell>
        </row>
        <row r="360">
          <cell r="A360" t="str">
            <v>CT</v>
          </cell>
          <cell r="F360">
            <v>2009</v>
          </cell>
          <cell r="N360">
            <v>251</v>
          </cell>
          <cell r="R360">
            <v>3094.2</v>
          </cell>
          <cell r="S360" t="str">
            <v>Diesel Oil</v>
          </cell>
        </row>
        <row r="361">
          <cell r="A361" t="str">
            <v>CT</v>
          </cell>
          <cell r="F361">
            <v>2010</v>
          </cell>
          <cell r="N361">
            <v>316.7</v>
          </cell>
          <cell r="R361">
            <v>3909</v>
          </cell>
          <cell r="S361" t="str">
            <v>Diesel Oil</v>
          </cell>
        </row>
        <row r="362">
          <cell r="A362" t="str">
            <v>CT</v>
          </cell>
          <cell r="F362">
            <v>2011</v>
          </cell>
          <cell r="N362">
            <v>358.8</v>
          </cell>
          <cell r="R362">
            <v>4430.2</v>
          </cell>
          <cell r="S362" t="str">
            <v>Diesel Oil</v>
          </cell>
        </row>
        <row r="363">
          <cell r="A363" t="str">
            <v>CT</v>
          </cell>
          <cell r="F363">
            <v>2012</v>
          </cell>
          <cell r="N363">
            <v>170.5</v>
          </cell>
          <cell r="R363">
            <v>2107</v>
          </cell>
          <cell r="S363" t="str">
            <v>Diesel Oil</v>
          </cell>
        </row>
        <row r="364">
          <cell r="A364" t="str">
            <v>CT</v>
          </cell>
          <cell r="F364">
            <v>2013</v>
          </cell>
          <cell r="N364">
            <v>469.9</v>
          </cell>
          <cell r="R364">
            <v>5801.9</v>
          </cell>
          <cell r="S364" t="str">
            <v>Diesel Oil</v>
          </cell>
        </row>
        <row r="365">
          <cell r="A365" t="str">
            <v>CT</v>
          </cell>
          <cell r="F365">
            <v>2014</v>
          </cell>
          <cell r="N365">
            <v>518.79999999999995</v>
          </cell>
          <cell r="R365">
            <v>6402.8</v>
          </cell>
          <cell r="S365" t="str">
            <v>Diesel Oil</v>
          </cell>
        </row>
        <row r="366">
          <cell r="A366" t="str">
            <v>CT</v>
          </cell>
          <cell r="F366">
            <v>2015</v>
          </cell>
          <cell r="N366">
            <v>213.4</v>
          </cell>
          <cell r="R366">
            <v>2634.1</v>
          </cell>
          <cell r="S366" t="str">
            <v>Diesel Oil</v>
          </cell>
        </row>
        <row r="367">
          <cell r="A367" t="str">
            <v>CT</v>
          </cell>
          <cell r="F367">
            <v>2016</v>
          </cell>
          <cell r="N367">
            <v>197.8</v>
          </cell>
          <cell r="R367">
            <v>2440.1999999999998</v>
          </cell>
          <cell r="S367" t="str">
            <v>Diesel Oil</v>
          </cell>
        </row>
        <row r="368">
          <cell r="A368" t="str">
            <v>CT</v>
          </cell>
          <cell r="F368">
            <v>2017</v>
          </cell>
          <cell r="N368">
            <v>136.80000000000001</v>
          </cell>
          <cell r="R368">
            <v>1690.1</v>
          </cell>
          <cell r="S368" t="str">
            <v>Diesel Oil</v>
          </cell>
        </row>
        <row r="369">
          <cell r="A369" t="str">
            <v>CT</v>
          </cell>
          <cell r="F369">
            <v>2018</v>
          </cell>
          <cell r="N369">
            <v>207.4</v>
          </cell>
          <cell r="R369">
            <v>2559.1999999999998</v>
          </cell>
          <cell r="S369" t="str">
            <v>Diesel Oil</v>
          </cell>
        </row>
        <row r="370">
          <cell r="A370" t="str">
            <v>CT</v>
          </cell>
          <cell r="F370">
            <v>2019</v>
          </cell>
          <cell r="N370">
            <v>247.2</v>
          </cell>
          <cell r="R370">
            <v>3053.9</v>
          </cell>
          <cell r="S370" t="str">
            <v>Diesel Oil</v>
          </cell>
        </row>
        <row r="371">
          <cell r="A371" t="str">
            <v>CT</v>
          </cell>
          <cell r="F371">
            <v>2020</v>
          </cell>
          <cell r="N371">
            <v>222.6</v>
          </cell>
          <cell r="R371">
            <v>2747</v>
          </cell>
          <cell r="S371" t="str">
            <v>Diesel Oil</v>
          </cell>
        </row>
        <row r="372">
          <cell r="A372" t="str">
            <v>CT</v>
          </cell>
          <cell r="F372">
            <v>2021</v>
          </cell>
          <cell r="N372">
            <v>321.8</v>
          </cell>
          <cell r="R372">
            <v>3972.2</v>
          </cell>
          <cell r="S372" t="str">
            <v>Diesel Oil</v>
          </cell>
        </row>
        <row r="373">
          <cell r="A373" t="str">
            <v>CT</v>
          </cell>
          <cell r="F373">
            <v>2022</v>
          </cell>
          <cell r="N373">
            <v>114.6</v>
          </cell>
          <cell r="R373">
            <v>1417.8</v>
          </cell>
          <cell r="S373" t="str">
            <v>Diesel Oil</v>
          </cell>
        </row>
        <row r="374">
          <cell r="A374" t="str">
            <v>CT</v>
          </cell>
          <cell r="F374">
            <v>2023</v>
          </cell>
          <cell r="N374">
            <v>0.4</v>
          </cell>
          <cell r="R374">
            <v>4</v>
          </cell>
          <cell r="S374" t="str">
            <v>Diesel Oil</v>
          </cell>
        </row>
        <row r="375">
          <cell r="A375" t="str">
            <v>CT</v>
          </cell>
          <cell r="F375">
            <v>2009</v>
          </cell>
          <cell r="N375">
            <v>5364.2529999999997</v>
          </cell>
          <cell r="R375">
            <v>66280.062000000005</v>
          </cell>
          <cell r="S375" t="str">
            <v>Residual Oil</v>
          </cell>
        </row>
        <row r="376">
          <cell r="A376" t="str">
            <v>CT</v>
          </cell>
          <cell r="F376">
            <v>2010</v>
          </cell>
          <cell r="N376">
            <v>8526.1219999999994</v>
          </cell>
          <cell r="R376">
            <v>105337.32799999999</v>
          </cell>
          <cell r="S376" t="str">
            <v>Residual Oil</v>
          </cell>
        </row>
        <row r="377">
          <cell r="A377" t="str">
            <v>CT</v>
          </cell>
          <cell r="F377">
            <v>2011</v>
          </cell>
          <cell r="N377">
            <v>981.38300000000004</v>
          </cell>
          <cell r="R377">
            <v>12127.852000000001</v>
          </cell>
          <cell r="S377" t="str">
            <v>Residual Oil</v>
          </cell>
        </row>
        <row r="378">
          <cell r="A378" t="str">
            <v>CT</v>
          </cell>
          <cell r="F378">
            <v>2012</v>
          </cell>
          <cell r="S378" t="str">
            <v>Residual Oil</v>
          </cell>
        </row>
        <row r="379">
          <cell r="A379" t="str">
            <v>CT</v>
          </cell>
          <cell r="F379">
            <v>2013</v>
          </cell>
          <cell r="S379" t="str">
            <v>Residual Oil</v>
          </cell>
        </row>
        <row r="380">
          <cell r="A380" t="str">
            <v>CT</v>
          </cell>
          <cell r="F380">
            <v>2009</v>
          </cell>
          <cell r="N380">
            <v>1169174.0819999999</v>
          </cell>
          <cell r="R380">
            <v>11147747.423</v>
          </cell>
          <cell r="S380" t="str">
            <v>Coal</v>
          </cell>
        </row>
        <row r="381">
          <cell r="A381" t="str">
            <v>CT</v>
          </cell>
          <cell r="F381">
            <v>2010</v>
          </cell>
          <cell r="N381">
            <v>1381071.1569999999</v>
          </cell>
          <cell r="R381">
            <v>13168116.435000001</v>
          </cell>
          <cell r="S381" t="str">
            <v>Coal</v>
          </cell>
        </row>
        <row r="382">
          <cell r="A382" t="str">
            <v>CT</v>
          </cell>
          <cell r="F382">
            <v>2011</v>
          </cell>
          <cell r="N382">
            <v>553086.75</v>
          </cell>
          <cell r="R382">
            <v>5273509.0870000003</v>
          </cell>
          <cell r="S382" t="str">
            <v>Coal</v>
          </cell>
        </row>
        <row r="383">
          <cell r="A383" t="str">
            <v>CT</v>
          </cell>
          <cell r="F383">
            <v>2012</v>
          </cell>
          <cell r="N383">
            <v>156454.144</v>
          </cell>
          <cell r="R383">
            <v>1491744.004</v>
          </cell>
          <cell r="S383" t="str">
            <v>Coal</v>
          </cell>
        </row>
        <row r="384">
          <cell r="A384" t="str">
            <v>CT</v>
          </cell>
          <cell r="F384">
            <v>2013</v>
          </cell>
          <cell r="N384">
            <v>765427.35800000001</v>
          </cell>
          <cell r="R384">
            <v>7298147.8279999997</v>
          </cell>
          <cell r="S384" t="str">
            <v>Coal</v>
          </cell>
        </row>
        <row r="385">
          <cell r="A385" t="str">
            <v>CT</v>
          </cell>
          <cell r="F385">
            <v>2014</v>
          </cell>
          <cell r="N385">
            <v>910431.52800000005</v>
          </cell>
          <cell r="R385">
            <v>8680699.6970000006</v>
          </cell>
          <cell r="S385" t="str">
            <v>Coal</v>
          </cell>
        </row>
        <row r="386">
          <cell r="A386" t="str">
            <v>CT</v>
          </cell>
          <cell r="F386">
            <v>2015</v>
          </cell>
          <cell r="N386">
            <v>692802.54200000002</v>
          </cell>
          <cell r="R386">
            <v>6605666.608</v>
          </cell>
          <cell r="S386" t="str">
            <v>Coal</v>
          </cell>
        </row>
        <row r="387">
          <cell r="A387" t="str">
            <v>CT</v>
          </cell>
          <cell r="F387">
            <v>2016</v>
          </cell>
          <cell r="N387">
            <v>242327.33900000001</v>
          </cell>
          <cell r="R387">
            <v>2310510.2209999999</v>
          </cell>
          <cell r="S387" t="str">
            <v>Coal</v>
          </cell>
        </row>
        <row r="388">
          <cell r="A388" t="str">
            <v>CT</v>
          </cell>
          <cell r="F388">
            <v>2017</v>
          </cell>
          <cell r="N388">
            <v>251352.21299999999</v>
          </cell>
          <cell r="R388">
            <v>2396568.6359999999</v>
          </cell>
          <cell r="S388" t="str">
            <v>Coal</v>
          </cell>
        </row>
        <row r="389">
          <cell r="A389" t="str">
            <v>CT</v>
          </cell>
          <cell r="F389">
            <v>2018</v>
          </cell>
          <cell r="N389">
            <v>393320.56300000002</v>
          </cell>
          <cell r="R389">
            <v>3750212.12</v>
          </cell>
          <cell r="S389" t="str">
            <v>Coal</v>
          </cell>
        </row>
        <row r="390">
          <cell r="A390" t="str">
            <v>CT</v>
          </cell>
          <cell r="F390">
            <v>2019</v>
          </cell>
          <cell r="N390">
            <v>80737.877999999997</v>
          </cell>
          <cell r="R390">
            <v>769817.02</v>
          </cell>
          <cell r="S390" t="str">
            <v>Coal</v>
          </cell>
        </row>
        <row r="391">
          <cell r="A391" t="str">
            <v>CT</v>
          </cell>
          <cell r="F391">
            <v>2020</v>
          </cell>
          <cell r="N391">
            <v>4944.9279999999999</v>
          </cell>
          <cell r="R391">
            <v>47149.493999999999</v>
          </cell>
          <cell r="S391" t="str">
            <v>Coal</v>
          </cell>
        </row>
        <row r="392">
          <cell r="A392" t="str">
            <v>CT</v>
          </cell>
          <cell r="F392">
            <v>2021</v>
          </cell>
          <cell r="N392">
            <v>274870.01</v>
          </cell>
          <cell r="R392">
            <v>2620808.29</v>
          </cell>
          <cell r="S392" t="str">
            <v>Coal</v>
          </cell>
        </row>
        <row r="393">
          <cell r="A393" t="str">
            <v>CT</v>
          </cell>
          <cell r="F393">
            <v>2019</v>
          </cell>
          <cell r="N393">
            <v>338462.76699999999</v>
          </cell>
          <cell r="R393">
            <v>5695275.9210000001</v>
          </cell>
          <cell r="S393" t="str">
            <v>Natural Gas</v>
          </cell>
        </row>
        <row r="394">
          <cell r="A394" t="str">
            <v>CT</v>
          </cell>
          <cell r="F394">
            <v>2020</v>
          </cell>
          <cell r="N394">
            <v>1418152.9890000001</v>
          </cell>
          <cell r="R394">
            <v>23863125.925999999</v>
          </cell>
          <cell r="S394" t="str">
            <v>Natural Gas</v>
          </cell>
        </row>
        <row r="395">
          <cell r="A395" t="str">
            <v>CT</v>
          </cell>
          <cell r="F395">
            <v>2021</v>
          </cell>
          <cell r="N395">
            <v>1433628.6610000001</v>
          </cell>
          <cell r="R395">
            <v>24123534.239999998</v>
          </cell>
          <cell r="S395" t="str">
            <v>Natural Gas</v>
          </cell>
        </row>
        <row r="396">
          <cell r="A396" t="str">
            <v>CT</v>
          </cell>
          <cell r="F396">
            <v>2022</v>
          </cell>
          <cell r="N396">
            <v>1361347.9890000001</v>
          </cell>
          <cell r="R396">
            <v>22907338.463</v>
          </cell>
          <cell r="S396" t="str">
            <v>Natural Gas</v>
          </cell>
        </row>
        <row r="397">
          <cell r="A397" t="str">
            <v>CT</v>
          </cell>
          <cell r="F397">
            <v>2023</v>
          </cell>
          <cell r="N397">
            <v>1174019.7879999999</v>
          </cell>
          <cell r="R397">
            <v>19699226.567000002</v>
          </cell>
          <cell r="S397" t="str">
            <v>Natural Gas</v>
          </cell>
        </row>
        <row r="398">
          <cell r="A398" t="str">
            <v>DE</v>
          </cell>
          <cell r="F398">
            <v>2009</v>
          </cell>
          <cell r="N398">
            <v>282.89999999999998</v>
          </cell>
          <cell r="R398">
            <v>3492.6</v>
          </cell>
          <cell r="S398" t="str">
            <v>Diesel Oil</v>
          </cell>
        </row>
        <row r="399">
          <cell r="A399" t="str">
            <v>DE</v>
          </cell>
          <cell r="F399">
            <v>2010</v>
          </cell>
          <cell r="N399">
            <v>582.29999999999995</v>
          </cell>
          <cell r="R399">
            <v>7191.6</v>
          </cell>
          <cell r="S399" t="str">
            <v>Diesel Oil</v>
          </cell>
        </row>
        <row r="400">
          <cell r="A400" t="str">
            <v>DE</v>
          </cell>
          <cell r="F400">
            <v>2011</v>
          </cell>
          <cell r="N400">
            <v>287.8</v>
          </cell>
          <cell r="R400">
            <v>3552.1</v>
          </cell>
          <cell r="S400" t="str">
            <v>Diesel Oil</v>
          </cell>
        </row>
        <row r="401">
          <cell r="A401" t="str">
            <v>DE</v>
          </cell>
          <cell r="F401">
            <v>2012</v>
          </cell>
          <cell r="N401">
            <v>270.60000000000002</v>
          </cell>
          <cell r="R401">
            <v>3340</v>
          </cell>
          <cell r="S401" t="str">
            <v>Diesel Oil</v>
          </cell>
        </row>
        <row r="402">
          <cell r="A402" t="str">
            <v>DE</v>
          </cell>
          <cell r="F402">
            <v>2013</v>
          </cell>
          <cell r="N402">
            <v>132.4</v>
          </cell>
          <cell r="R402">
            <v>1636.8</v>
          </cell>
          <cell r="S402" t="str">
            <v>Diesel Oil</v>
          </cell>
        </row>
        <row r="403">
          <cell r="A403" t="str">
            <v>DE</v>
          </cell>
          <cell r="F403">
            <v>2014</v>
          </cell>
          <cell r="N403">
            <v>1033.7</v>
          </cell>
          <cell r="R403">
            <v>12771.7</v>
          </cell>
          <cell r="S403" t="str">
            <v>Diesel Oil</v>
          </cell>
        </row>
        <row r="404">
          <cell r="A404" t="str">
            <v>DE</v>
          </cell>
          <cell r="F404">
            <v>2015</v>
          </cell>
          <cell r="N404">
            <v>1005.9</v>
          </cell>
          <cell r="R404">
            <v>12414.7</v>
          </cell>
          <cell r="S404" t="str">
            <v>Diesel Oil</v>
          </cell>
        </row>
        <row r="405">
          <cell r="A405" t="str">
            <v>DE</v>
          </cell>
          <cell r="F405">
            <v>2016</v>
          </cell>
          <cell r="N405">
            <v>139</v>
          </cell>
          <cell r="R405">
            <v>1717</v>
          </cell>
          <cell r="S405" t="str">
            <v>Diesel Oil</v>
          </cell>
        </row>
        <row r="406">
          <cell r="A406" t="str">
            <v>DE</v>
          </cell>
          <cell r="F406">
            <v>2017</v>
          </cell>
          <cell r="N406">
            <v>179.8</v>
          </cell>
          <cell r="R406">
            <v>2220</v>
          </cell>
          <cell r="S406" t="str">
            <v>Diesel Oil</v>
          </cell>
        </row>
        <row r="407">
          <cell r="A407" t="str">
            <v>DE</v>
          </cell>
          <cell r="F407">
            <v>2018</v>
          </cell>
          <cell r="N407">
            <v>1019.7</v>
          </cell>
          <cell r="R407">
            <v>12579.4</v>
          </cell>
          <cell r="S407" t="str">
            <v>Diesel Oil</v>
          </cell>
        </row>
        <row r="408">
          <cell r="A408" t="str">
            <v>DE</v>
          </cell>
          <cell r="F408">
            <v>2019</v>
          </cell>
          <cell r="N408">
            <v>316.5</v>
          </cell>
          <cell r="R408">
            <v>3910.1</v>
          </cell>
          <cell r="S408" t="str">
            <v>Diesel Oil</v>
          </cell>
        </row>
        <row r="409">
          <cell r="A409" t="str">
            <v>DE</v>
          </cell>
          <cell r="F409">
            <v>2020</v>
          </cell>
          <cell r="N409">
            <v>79.7</v>
          </cell>
          <cell r="R409">
            <v>985</v>
          </cell>
          <cell r="S409" t="str">
            <v>Diesel Oil</v>
          </cell>
        </row>
        <row r="410">
          <cell r="A410" t="str">
            <v>DE</v>
          </cell>
          <cell r="F410">
            <v>2021</v>
          </cell>
          <cell r="N410">
            <v>206.4</v>
          </cell>
          <cell r="R410">
            <v>2549.1</v>
          </cell>
          <cell r="S410" t="str">
            <v>Diesel Oil</v>
          </cell>
        </row>
        <row r="411">
          <cell r="A411" t="str">
            <v>DE</v>
          </cell>
          <cell r="F411">
            <v>2022</v>
          </cell>
          <cell r="N411">
            <v>874.2</v>
          </cell>
          <cell r="R411">
            <v>10789.1</v>
          </cell>
          <cell r="S411" t="str">
            <v>Diesel Oil</v>
          </cell>
        </row>
        <row r="412">
          <cell r="A412" t="str">
            <v>DE</v>
          </cell>
          <cell r="F412">
            <v>2023</v>
          </cell>
          <cell r="N412">
            <v>390.1</v>
          </cell>
          <cell r="R412">
            <v>4816.8</v>
          </cell>
          <cell r="S412" t="str">
            <v>Diesel Oil</v>
          </cell>
        </row>
        <row r="413">
          <cell r="A413" t="str">
            <v>DE</v>
          </cell>
          <cell r="F413">
            <v>2009</v>
          </cell>
          <cell r="N413">
            <v>437.3</v>
          </cell>
          <cell r="R413">
            <v>5401.1</v>
          </cell>
          <cell r="S413" t="str">
            <v>Diesel Oil</v>
          </cell>
        </row>
        <row r="414">
          <cell r="A414" t="str">
            <v>DE</v>
          </cell>
          <cell r="F414">
            <v>2010</v>
          </cell>
          <cell r="N414">
            <v>427.6</v>
          </cell>
          <cell r="R414">
            <v>5277.7</v>
          </cell>
          <cell r="S414" t="str">
            <v>Diesel Oil</v>
          </cell>
        </row>
        <row r="415">
          <cell r="A415" t="str">
            <v>DE</v>
          </cell>
          <cell r="F415">
            <v>2011</v>
          </cell>
          <cell r="N415">
            <v>161.80000000000001</v>
          </cell>
          <cell r="R415">
            <v>1997</v>
          </cell>
          <cell r="S415" t="str">
            <v>Diesel Oil</v>
          </cell>
        </row>
        <row r="416">
          <cell r="A416" t="str">
            <v>DE</v>
          </cell>
          <cell r="F416">
            <v>2012</v>
          </cell>
          <cell r="N416">
            <v>304</v>
          </cell>
          <cell r="R416">
            <v>3753.9</v>
          </cell>
          <cell r="S416" t="str">
            <v>Diesel Oil</v>
          </cell>
        </row>
        <row r="417">
          <cell r="A417" t="str">
            <v>DE</v>
          </cell>
          <cell r="F417">
            <v>2013</v>
          </cell>
          <cell r="N417">
            <v>61.2</v>
          </cell>
          <cell r="R417">
            <v>755</v>
          </cell>
          <cell r="S417" t="str">
            <v>Diesel Oil</v>
          </cell>
        </row>
        <row r="418">
          <cell r="A418" t="str">
            <v>DE</v>
          </cell>
          <cell r="F418">
            <v>2014</v>
          </cell>
          <cell r="N418">
            <v>2441.8000000000002</v>
          </cell>
          <cell r="R418">
            <v>30134</v>
          </cell>
          <cell r="S418" t="str">
            <v>Diesel Oil</v>
          </cell>
        </row>
        <row r="419">
          <cell r="A419" t="str">
            <v>DE</v>
          </cell>
          <cell r="F419">
            <v>2015</v>
          </cell>
          <cell r="N419">
            <v>581.70000000000005</v>
          </cell>
          <cell r="R419">
            <v>7183.4</v>
          </cell>
          <cell r="S419" t="str">
            <v>Diesel Oil</v>
          </cell>
        </row>
        <row r="420">
          <cell r="A420" t="str">
            <v>DE</v>
          </cell>
          <cell r="F420">
            <v>2016</v>
          </cell>
          <cell r="N420">
            <v>95.5</v>
          </cell>
          <cell r="R420">
            <v>1179</v>
          </cell>
          <cell r="S420" t="str">
            <v>Diesel Oil</v>
          </cell>
        </row>
        <row r="421">
          <cell r="A421" t="str">
            <v>DE</v>
          </cell>
          <cell r="F421">
            <v>2017</v>
          </cell>
          <cell r="N421">
            <v>164.1</v>
          </cell>
          <cell r="R421">
            <v>2024.1</v>
          </cell>
          <cell r="S421" t="str">
            <v>Diesel Oil</v>
          </cell>
        </row>
        <row r="422">
          <cell r="A422" t="str">
            <v>DE</v>
          </cell>
          <cell r="F422">
            <v>2018</v>
          </cell>
          <cell r="N422">
            <v>1199.4000000000001</v>
          </cell>
          <cell r="R422">
            <v>14793.1</v>
          </cell>
          <cell r="S422" t="str">
            <v>Diesel Oil</v>
          </cell>
        </row>
        <row r="423">
          <cell r="A423" t="str">
            <v>DE</v>
          </cell>
          <cell r="F423">
            <v>2019</v>
          </cell>
          <cell r="N423">
            <v>252.9</v>
          </cell>
          <cell r="R423">
            <v>3121.1</v>
          </cell>
          <cell r="S423" t="str">
            <v>Diesel Oil</v>
          </cell>
        </row>
        <row r="424">
          <cell r="A424" t="str">
            <v>DE</v>
          </cell>
          <cell r="F424">
            <v>2020</v>
          </cell>
          <cell r="N424">
            <v>55.9</v>
          </cell>
          <cell r="R424">
            <v>690</v>
          </cell>
          <cell r="S424" t="str">
            <v>Diesel Oil</v>
          </cell>
        </row>
        <row r="425">
          <cell r="A425" t="str">
            <v>DE</v>
          </cell>
          <cell r="F425">
            <v>2021</v>
          </cell>
          <cell r="N425">
            <v>147.1</v>
          </cell>
          <cell r="R425">
            <v>1815.9</v>
          </cell>
          <cell r="S425" t="str">
            <v>Diesel Oil</v>
          </cell>
        </row>
        <row r="426">
          <cell r="A426" t="str">
            <v>DE</v>
          </cell>
          <cell r="F426">
            <v>2022</v>
          </cell>
          <cell r="N426">
            <v>1941.5</v>
          </cell>
          <cell r="R426">
            <v>23993.8</v>
          </cell>
          <cell r="S426" t="str">
            <v>Diesel Oil</v>
          </cell>
        </row>
        <row r="427">
          <cell r="A427" t="str">
            <v>DE</v>
          </cell>
          <cell r="F427">
            <v>2023</v>
          </cell>
          <cell r="N427">
            <v>503.1</v>
          </cell>
          <cell r="R427">
            <v>6210.2</v>
          </cell>
          <cell r="S427" t="str">
            <v>Diesel Oil</v>
          </cell>
        </row>
        <row r="428">
          <cell r="A428" t="str">
            <v>DE</v>
          </cell>
          <cell r="F428">
            <v>2009</v>
          </cell>
          <cell r="N428">
            <v>317033.82500000001</v>
          </cell>
          <cell r="R428">
            <v>3095937.35</v>
          </cell>
          <cell r="S428" t="str">
            <v>Coal</v>
          </cell>
        </row>
        <row r="429">
          <cell r="A429" t="str">
            <v>DE</v>
          </cell>
          <cell r="F429">
            <v>2010</v>
          </cell>
          <cell r="N429">
            <v>271773.55</v>
          </cell>
          <cell r="R429">
            <v>3468223.625</v>
          </cell>
          <cell r="S429" t="str">
            <v>Coal</v>
          </cell>
        </row>
        <row r="430">
          <cell r="A430" t="str">
            <v>DE</v>
          </cell>
          <cell r="F430">
            <v>2011</v>
          </cell>
          <cell r="N430">
            <v>234602.47500000001</v>
          </cell>
          <cell r="R430">
            <v>3957503.6749999998</v>
          </cell>
          <cell r="S430" t="str">
            <v>Natural Gas</v>
          </cell>
        </row>
        <row r="431">
          <cell r="A431" t="str">
            <v>DE</v>
          </cell>
          <cell r="F431">
            <v>2012</v>
          </cell>
          <cell r="N431">
            <v>144757.02499999999</v>
          </cell>
          <cell r="R431">
            <v>2441929.1</v>
          </cell>
          <cell r="S431" t="str">
            <v>Natural Gas</v>
          </cell>
        </row>
        <row r="432">
          <cell r="A432" t="str">
            <v>DE</v>
          </cell>
          <cell r="F432">
            <v>2013</v>
          </cell>
          <cell r="N432">
            <v>49428.275000000001</v>
          </cell>
          <cell r="R432">
            <v>833834.15</v>
          </cell>
          <cell r="S432" t="str">
            <v>Natural Gas</v>
          </cell>
        </row>
        <row r="433">
          <cell r="A433" t="str">
            <v>DE</v>
          </cell>
          <cell r="F433">
            <v>2014</v>
          </cell>
          <cell r="N433">
            <v>120729.242</v>
          </cell>
          <cell r="R433">
            <v>2036600.2749999999</v>
          </cell>
          <cell r="S433" t="str">
            <v>Natural Gas</v>
          </cell>
        </row>
        <row r="434">
          <cell r="A434" t="str">
            <v>DE</v>
          </cell>
          <cell r="F434">
            <v>2015</v>
          </cell>
          <cell r="N434">
            <v>57862.493000000002</v>
          </cell>
          <cell r="R434">
            <v>976122.64300000004</v>
          </cell>
          <cell r="S434" t="str">
            <v>Natural Gas</v>
          </cell>
        </row>
        <row r="435">
          <cell r="A435" t="str">
            <v>DE</v>
          </cell>
          <cell r="F435">
            <v>2016</v>
          </cell>
          <cell r="N435">
            <v>72994.986999999994</v>
          </cell>
          <cell r="R435">
            <v>1231353.18</v>
          </cell>
          <cell r="S435" t="str">
            <v>Natural Gas</v>
          </cell>
        </row>
        <row r="436">
          <cell r="A436" t="str">
            <v>DE</v>
          </cell>
          <cell r="F436">
            <v>2017</v>
          </cell>
          <cell r="N436">
            <v>27439.084999999999</v>
          </cell>
          <cell r="R436">
            <v>462857.364</v>
          </cell>
          <cell r="S436" t="str">
            <v>Natural Gas</v>
          </cell>
        </row>
        <row r="437">
          <cell r="A437" t="str">
            <v>DE</v>
          </cell>
          <cell r="F437">
            <v>2018</v>
          </cell>
          <cell r="N437">
            <v>31895.915000000001</v>
          </cell>
          <cell r="R437">
            <v>539977.55299999996</v>
          </cell>
          <cell r="S437" t="str">
            <v>Natural Gas</v>
          </cell>
        </row>
        <row r="438">
          <cell r="A438" t="str">
            <v>DE</v>
          </cell>
          <cell r="F438">
            <v>2019</v>
          </cell>
          <cell r="N438">
            <v>15849.736999999999</v>
          </cell>
          <cell r="R438">
            <v>267366.18199999997</v>
          </cell>
          <cell r="S438" t="str">
            <v>Natural Gas</v>
          </cell>
        </row>
        <row r="439">
          <cell r="A439" t="str">
            <v>DE</v>
          </cell>
          <cell r="F439">
            <v>2020</v>
          </cell>
          <cell r="N439">
            <v>21215.403999999999</v>
          </cell>
          <cell r="R439">
            <v>357880.25699999998</v>
          </cell>
          <cell r="S439" t="str">
            <v>Natural Gas</v>
          </cell>
        </row>
        <row r="440">
          <cell r="A440" t="str">
            <v>DE</v>
          </cell>
          <cell r="F440">
            <v>2021</v>
          </cell>
          <cell r="N440">
            <v>41307.69</v>
          </cell>
          <cell r="R440">
            <v>696768.42700000003</v>
          </cell>
          <cell r="S440" t="str">
            <v>Natural Gas</v>
          </cell>
        </row>
        <row r="441">
          <cell r="A441" t="str">
            <v>DE</v>
          </cell>
          <cell r="F441">
            <v>2022</v>
          </cell>
          <cell r="N441">
            <v>39035.656999999999</v>
          </cell>
          <cell r="R441">
            <v>658493.35</v>
          </cell>
          <cell r="S441" t="str">
            <v>Natural Gas</v>
          </cell>
        </row>
        <row r="442">
          <cell r="A442" t="str">
            <v>DE</v>
          </cell>
          <cell r="F442">
            <v>2023</v>
          </cell>
          <cell r="N442">
            <v>26058.830999999998</v>
          </cell>
          <cell r="R442">
            <v>439605.38500000001</v>
          </cell>
          <cell r="S442" t="str">
            <v>Natural Gas</v>
          </cell>
        </row>
        <row r="443">
          <cell r="A443" t="str">
            <v>DE</v>
          </cell>
          <cell r="F443">
            <v>2009</v>
          </cell>
          <cell r="N443">
            <v>322045.02500000002</v>
          </cell>
          <cell r="R443">
            <v>3174808.35</v>
          </cell>
          <cell r="S443" t="str">
            <v>Coal</v>
          </cell>
        </row>
        <row r="444">
          <cell r="A444" t="str">
            <v>DE</v>
          </cell>
          <cell r="F444">
            <v>2010</v>
          </cell>
          <cell r="N444">
            <v>336069.9</v>
          </cell>
          <cell r="R444">
            <v>4302549.7249999996</v>
          </cell>
          <cell r="S444" t="str">
            <v>Coal</v>
          </cell>
        </row>
        <row r="445">
          <cell r="A445" t="str">
            <v>DE</v>
          </cell>
          <cell r="F445">
            <v>2011</v>
          </cell>
          <cell r="N445">
            <v>178940.47500000001</v>
          </cell>
          <cell r="R445">
            <v>3018414.6</v>
          </cell>
          <cell r="S445" t="str">
            <v>Natural Gas</v>
          </cell>
        </row>
        <row r="446">
          <cell r="A446" t="str">
            <v>DE</v>
          </cell>
          <cell r="F446">
            <v>2012</v>
          </cell>
          <cell r="N446">
            <v>271059.67499999999</v>
          </cell>
          <cell r="R446">
            <v>4572205.2750000004</v>
          </cell>
          <cell r="S446" t="str">
            <v>Natural Gas</v>
          </cell>
        </row>
        <row r="447">
          <cell r="A447" t="str">
            <v>DE</v>
          </cell>
          <cell r="F447">
            <v>2013</v>
          </cell>
          <cell r="N447">
            <v>84235.975000000006</v>
          </cell>
          <cell r="R447">
            <v>1420966.075</v>
          </cell>
          <cell r="S447" t="str">
            <v>Natural Gas</v>
          </cell>
        </row>
        <row r="448">
          <cell r="A448" t="str">
            <v>DE</v>
          </cell>
          <cell r="F448">
            <v>2014</v>
          </cell>
          <cell r="N448">
            <v>140059.731</v>
          </cell>
          <cell r="R448">
            <v>2362697.9360000002</v>
          </cell>
          <cell r="S448" t="str">
            <v>Natural Gas</v>
          </cell>
        </row>
        <row r="449">
          <cell r="A449" t="str">
            <v>DE</v>
          </cell>
          <cell r="F449">
            <v>2015</v>
          </cell>
          <cell r="N449">
            <v>102523.999</v>
          </cell>
          <cell r="R449">
            <v>1729470.547</v>
          </cell>
          <cell r="S449" t="str">
            <v>Natural Gas</v>
          </cell>
        </row>
        <row r="450">
          <cell r="A450" t="str">
            <v>DE</v>
          </cell>
          <cell r="F450">
            <v>2016</v>
          </cell>
          <cell r="N450">
            <v>167381.30900000001</v>
          </cell>
          <cell r="R450">
            <v>2823595.2170000002</v>
          </cell>
          <cell r="S450" t="str">
            <v>Natural Gas</v>
          </cell>
        </row>
        <row r="451">
          <cell r="A451" t="str">
            <v>DE</v>
          </cell>
          <cell r="F451">
            <v>2017</v>
          </cell>
          <cell r="N451">
            <v>45197.432999999997</v>
          </cell>
          <cell r="R451">
            <v>762430.67500000005</v>
          </cell>
          <cell r="S451" t="str">
            <v>Natural Gas</v>
          </cell>
        </row>
        <row r="452">
          <cell r="A452" t="str">
            <v>DE</v>
          </cell>
          <cell r="F452">
            <v>2018</v>
          </cell>
          <cell r="N452">
            <v>43829.42</v>
          </cell>
          <cell r="R452">
            <v>739924.48300000001</v>
          </cell>
          <cell r="S452" t="str">
            <v>Natural Gas</v>
          </cell>
        </row>
        <row r="453">
          <cell r="A453" t="str">
            <v>DE</v>
          </cell>
          <cell r="F453">
            <v>2019</v>
          </cell>
          <cell r="N453">
            <v>33127.785000000003</v>
          </cell>
          <cell r="R453">
            <v>558816.88500000001</v>
          </cell>
          <cell r="S453" t="str">
            <v>Natural Gas</v>
          </cell>
        </row>
        <row r="454">
          <cell r="A454" t="str">
            <v>DE</v>
          </cell>
          <cell r="F454">
            <v>2020</v>
          </cell>
          <cell r="N454">
            <v>38434.216999999997</v>
          </cell>
          <cell r="R454">
            <v>648380.37199999997</v>
          </cell>
          <cell r="S454" t="str">
            <v>Natural Gas</v>
          </cell>
        </row>
        <row r="455">
          <cell r="A455" t="str">
            <v>DE</v>
          </cell>
          <cell r="F455">
            <v>2021</v>
          </cell>
          <cell r="N455">
            <v>58295.659</v>
          </cell>
          <cell r="R455">
            <v>983384.41299999994</v>
          </cell>
          <cell r="S455" t="str">
            <v>Natural Gas</v>
          </cell>
        </row>
        <row r="456">
          <cell r="A456" t="str">
            <v>DE</v>
          </cell>
          <cell r="F456">
            <v>2022</v>
          </cell>
          <cell r="N456">
            <v>56130.722999999998</v>
          </cell>
          <cell r="R456">
            <v>946871.37899999996</v>
          </cell>
          <cell r="S456" t="str">
            <v>Natural Gas</v>
          </cell>
        </row>
        <row r="457">
          <cell r="A457" t="str">
            <v>DE</v>
          </cell>
          <cell r="F457">
            <v>2023</v>
          </cell>
          <cell r="N457">
            <v>53530.974999999999</v>
          </cell>
          <cell r="R457">
            <v>903017.728</v>
          </cell>
          <cell r="S457" t="str">
            <v>Natural Gas</v>
          </cell>
        </row>
        <row r="458">
          <cell r="A458" t="str">
            <v>DE</v>
          </cell>
          <cell r="F458">
            <v>2009</v>
          </cell>
          <cell r="N458">
            <v>46266.8</v>
          </cell>
          <cell r="R458">
            <v>594682.07499999995</v>
          </cell>
          <cell r="S458" t="str">
            <v>Residual Oil</v>
          </cell>
        </row>
        <row r="459">
          <cell r="A459" t="str">
            <v>DE</v>
          </cell>
          <cell r="F459">
            <v>2010</v>
          </cell>
          <cell r="N459">
            <v>58122</v>
          </cell>
          <cell r="R459">
            <v>937879.75</v>
          </cell>
          <cell r="S459" t="str">
            <v>Residual Oil</v>
          </cell>
        </row>
        <row r="460">
          <cell r="A460" t="str">
            <v>DE</v>
          </cell>
          <cell r="F460">
            <v>2011</v>
          </cell>
          <cell r="N460">
            <v>134499.875</v>
          </cell>
          <cell r="R460">
            <v>2221231.5</v>
          </cell>
          <cell r="S460" t="str">
            <v>Residual Oil</v>
          </cell>
        </row>
        <row r="461">
          <cell r="A461" t="str">
            <v>DE</v>
          </cell>
          <cell r="F461">
            <v>2012</v>
          </cell>
          <cell r="N461">
            <v>339248.27500000002</v>
          </cell>
          <cell r="R461">
            <v>5699252.3499999996</v>
          </cell>
          <cell r="S461" t="str">
            <v>Residual Oil</v>
          </cell>
        </row>
        <row r="462">
          <cell r="A462" t="str">
            <v>DE</v>
          </cell>
          <cell r="F462">
            <v>2013</v>
          </cell>
          <cell r="N462">
            <v>138169.57500000001</v>
          </cell>
          <cell r="R462">
            <v>2309406.35</v>
          </cell>
          <cell r="S462" t="str">
            <v>Residual Oil</v>
          </cell>
        </row>
        <row r="463">
          <cell r="A463" t="str">
            <v>DE</v>
          </cell>
          <cell r="F463">
            <v>2014</v>
          </cell>
          <cell r="N463">
            <v>336916.69099999999</v>
          </cell>
          <cell r="R463">
            <v>5511353.1979999999</v>
          </cell>
          <cell r="S463" t="str">
            <v>Residual Oil</v>
          </cell>
        </row>
        <row r="464">
          <cell r="A464" t="str">
            <v>DE</v>
          </cell>
          <cell r="F464">
            <v>2015</v>
          </cell>
          <cell r="N464">
            <v>222748.01</v>
          </cell>
          <cell r="R464">
            <v>3603377.3670000001</v>
          </cell>
          <cell r="S464" t="str">
            <v>Residual Oil</v>
          </cell>
        </row>
        <row r="465">
          <cell r="A465" t="str">
            <v>DE</v>
          </cell>
          <cell r="F465">
            <v>2016</v>
          </cell>
          <cell r="N465">
            <v>336089.84899999999</v>
          </cell>
          <cell r="R465">
            <v>5630955.7999999998</v>
          </cell>
          <cell r="S465" t="str">
            <v>Residual Oil</v>
          </cell>
        </row>
        <row r="466">
          <cell r="A466" t="str">
            <v>DE</v>
          </cell>
          <cell r="F466">
            <v>2017</v>
          </cell>
          <cell r="N466">
            <v>93734.005999999994</v>
          </cell>
          <cell r="R466">
            <v>1517312.115</v>
          </cell>
          <cell r="S466" t="str">
            <v>Residual Oil</v>
          </cell>
        </row>
        <row r="467">
          <cell r="A467" t="str">
            <v>DE</v>
          </cell>
          <cell r="F467">
            <v>2018</v>
          </cell>
          <cell r="N467">
            <v>165928.22700000001</v>
          </cell>
          <cell r="R467">
            <v>2543999.2710000002</v>
          </cell>
          <cell r="S467" t="str">
            <v>Residual Oil</v>
          </cell>
        </row>
        <row r="468">
          <cell r="A468" t="str">
            <v>DE</v>
          </cell>
          <cell r="F468">
            <v>2019</v>
          </cell>
          <cell r="N468">
            <v>63048.053999999996</v>
          </cell>
          <cell r="R468">
            <v>1029840.618</v>
          </cell>
          <cell r="S468" t="str">
            <v>Residual Oil</v>
          </cell>
        </row>
        <row r="469">
          <cell r="A469" t="str">
            <v>DE</v>
          </cell>
          <cell r="F469">
            <v>2020</v>
          </cell>
          <cell r="N469">
            <v>64296.122000000003</v>
          </cell>
          <cell r="R469">
            <v>1073135.156</v>
          </cell>
          <cell r="S469" t="str">
            <v>Residual Oil</v>
          </cell>
        </row>
        <row r="470">
          <cell r="A470" t="str">
            <v>DE</v>
          </cell>
          <cell r="F470">
            <v>2021</v>
          </cell>
          <cell r="N470">
            <v>124233.17200000001</v>
          </cell>
          <cell r="R470">
            <v>2075017.838</v>
          </cell>
          <cell r="S470" t="str">
            <v>Residual Oil</v>
          </cell>
        </row>
        <row r="471">
          <cell r="A471" t="str">
            <v>DE</v>
          </cell>
          <cell r="F471">
            <v>2022</v>
          </cell>
          <cell r="N471">
            <v>165987.13699999999</v>
          </cell>
          <cell r="R471">
            <v>2690389.111</v>
          </cell>
          <cell r="S471" t="str">
            <v>Residual Oil</v>
          </cell>
        </row>
        <row r="472">
          <cell r="A472" t="str">
            <v>DE</v>
          </cell>
          <cell r="F472">
            <v>2023</v>
          </cell>
          <cell r="N472">
            <v>99639.813999999998</v>
          </cell>
          <cell r="R472">
            <v>1639062.814</v>
          </cell>
          <cell r="S472" t="str">
            <v>Residual Oil</v>
          </cell>
        </row>
        <row r="473">
          <cell r="A473" t="str">
            <v>DE</v>
          </cell>
          <cell r="F473">
            <v>2009</v>
          </cell>
          <cell r="N473">
            <v>128773.625</v>
          </cell>
          <cell r="R473">
            <v>1255119.875</v>
          </cell>
          <cell r="S473" t="str">
            <v>Coal</v>
          </cell>
        </row>
        <row r="474">
          <cell r="A474" t="str">
            <v>DE</v>
          </cell>
          <cell r="F474">
            <v>2010</v>
          </cell>
          <cell r="N474">
            <v>221603.92499999999</v>
          </cell>
          <cell r="R474">
            <v>2159892.0750000002</v>
          </cell>
          <cell r="S474" t="str">
            <v>Coal</v>
          </cell>
        </row>
        <row r="475">
          <cell r="A475" t="str">
            <v>DE</v>
          </cell>
          <cell r="F475">
            <v>2011</v>
          </cell>
          <cell r="N475">
            <v>27544.5</v>
          </cell>
          <cell r="R475">
            <v>268457.65000000002</v>
          </cell>
          <cell r="S475" t="str">
            <v>Coal</v>
          </cell>
        </row>
        <row r="476">
          <cell r="A476" t="str">
            <v>DE</v>
          </cell>
          <cell r="F476">
            <v>2009</v>
          </cell>
          <cell r="N476">
            <v>139649.57500000001</v>
          </cell>
          <cell r="R476">
            <v>1361116.425</v>
          </cell>
          <cell r="S476" t="str">
            <v>Coal</v>
          </cell>
        </row>
        <row r="477">
          <cell r="A477" t="str">
            <v>DE</v>
          </cell>
          <cell r="F477">
            <v>2010</v>
          </cell>
          <cell r="N477">
            <v>78247.5</v>
          </cell>
          <cell r="R477">
            <v>762638.9</v>
          </cell>
          <cell r="S477" t="str">
            <v>Coal</v>
          </cell>
        </row>
        <row r="478">
          <cell r="A478" t="str">
            <v>DE</v>
          </cell>
          <cell r="F478">
            <v>2009</v>
          </cell>
          <cell r="N478">
            <v>546514.92500000005</v>
          </cell>
          <cell r="R478">
            <v>5326660.9249999998</v>
          </cell>
          <cell r="S478" t="str">
            <v>Coal</v>
          </cell>
        </row>
        <row r="479">
          <cell r="A479" t="str">
            <v>DE</v>
          </cell>
          <cell r="F479">
            <v>2010</v>
          </cell>
          <cell r="N479">
            <v>600244.05000000005</v>
          </cell>
          <cell r="R479">
            <v>5850326.5250000004</v>
          </cell>
          <cell r="S479" t="str">
            <v>Coal</v>
          </cell>
        </row>
        <row r="480">
          <cell r="A480" t="str">
            <v>DE</v>
          </cell>
          <cell r="F480">
            <v>2011</v>
          </cell>
          <cell r="N480">
            <v>454630.42499999999</v>
          </cell>
          <cell r="R480">
            <v>4431117.45</v>
          </cell>
          <cell r="S480" t="str">
            <v>Coal</v>
          </cell>
        </row>
        <row r="481">
          <cell r="A481" t="str">
            <v>DE</v>
          </cell>
          <cell r="F481">
            <v>2012</v>
          </cell>
          <cell r="N481">
            <v>286954.125</v>
          </cell>
          <cell r="R481">
            <v>2796814.3250000002</v>
          </cell>
          <cell r="S481" t="str">
            <v>Coal</v>
          </cell>
        </row>
        <row r="482">
          <cell r="A482" t="str">
            <v>DE</v>
          </cell>
          <cell r="F482">
            <v>2013</v>
          </cell>
          <cell r="N482">
            <v>176725.17499999999</v>
          </cell>
          <cell r="R482">
            <v>1722476.7250000001</v>
          </cell>
          <cell r="S482" t="str">
            <v>Coal</v>
          </cell>
        </row>
        <row r="483">
          <cell r="A483" t="str">
            <v>DE</v>
          </cell>
          <cell r="F483">
            <v>2009</v>
          </cell>
          <cell r="N483">
            <v>1530135.575</v>
          </cell>
          <cell r="R483">
            <v>14913659.800000001</v>
          </cell>
          <cell r="S483" t="str">
            <v>Coal</v>
          </cell>
        </row>
        <row r="484">
          <cell r="A484" t="str">
            <v>DE</v>
          </cell>
          <cell r="F484">
            <v>2010</v>
          </cell>
          <cell r="N484">
            <v>1441953.55</v>
          </cell>
          <cell r="R484">
            <v>14054148.800000001</v>
          </cell>
          <cell r="S484" t="str">
            <v>Coal</v>
          </cell>
        </row>
        <row r="485">
          <cell r="A485" t="str">
            <v>DE</v>
          </cell>
          <cell r="F485">
            <v>2011</v>
          </cell>
          <cell r="N485">
            <v>1120255.4750000001</v>
          </cell>
          <cell r="R485">
            <v>10918656.975</v>
          </cell>
          <cell r="S485" t="str">
            <v>Coal</v>
          </cell>
        </row>
        <row r="486">
          <cell r="A486" t="str">
            <v>DE</v>
          </cell>
          <cell r="F486">
            <v>2012</v>
          </cell>
          <cell r="N486">
            <v>1215824.625</v>
          </cell>
          <cell r="R486">
            <v>11850171.675000001</v>
          </cell>
          <cell r="S486" t="str">
            <v>Coal</v>
          </cell>
        </row>
        <row r="487">
          <cell r="A487" t="str">
            <v>DE</v>
          </cell>
          <cell r="F487">
            <v>2013</v>
          </cell>
          <cell r="N487">
            <v>1454202.7</v>
          </cell>
          <cell r="R487">
            <v>14173547.300000001</v>
          </cell>
          <cell r="S487" t="str">
            <v>Coal</v>
          </cell>
        </row>
        <row r="488">
          <cell r="A488" t="str">
            <v>DE</v>
          </cell>
          <cell r="F488">
            <v>2014</v>
          </cell>
          <cell r="N488">
            <v>877251.23899999994</v>
          </cell>
          <cell r="R488">
            <v>8550173.7530000005</v>
          </cell>
          <cell r="S488" t="str">
            <v>Coal</v>
          </cell>
        </row>
        <row r="489">
          <cell r="A489" t="str">
            <v>DE</v>
          </cell>
          <cell r="F489">
            <v>2015</v>
          </cell>
          <cell r="N489">
            <v>627477.96400000004</v>
          </cell>
          <cell r="R489">
            <v>6115758.1100000003</v>
          </cell>
          <cell r="S489" t="str">
            <v>Coal</v>
          </cell>
        </row>
        <row r="490">
          <cell r="A490" t="str">
            <v>DE</v>
          </cell>
          <cell r="F490">
            <v>2016</v>
          </cell>
          <cell r="N490">
            <v>527384.46299999999</v>
          </cell>
          <cell r="R490">
            <v>5140207.4840000002</v>
          </cell>
          <cell r="S490" t="str">
            <v>Coal</v>
          </cell>
        </row>
        <row r="491">
          <cell r="A491" t="str">
            <v>DE</v>
          </cell>
          <cell r="F491">
            <v>2017</v>
          </cell>
          <cell r="N491">
            <v>398762.54</v>
          </cell>
          <cell r="R491">
            <v>3886580.4789999998</v>
          </cell>
          <cell r="S491" t="str">
            <v>Coal</v>
          </cell>
        </row>
        <row r="492">
          <cell r="A492" t="str">
            <v>DE</v>
          </cell>
          <cell r="F492">
            <v>2018</v>
          </cell>
          <cell r="N492">
            <v>313243.19500000001</v>
          </cell>
          <cell r="R492">
            <v>3053058.3489999999</v>
          </cell>
          <cell r="S492" t="str">
            <v>Coal</v>
          </cell>
        </row>
        <row r="493">
          <cell r="A493" t="str">
            <v>DE</v>
          </cell>
          <cell r="F493">
            <v>2019</v>
          </cell>
          <cell r="N493">
            <v>180120.71400000001</v>
          </cell>
          <cell r="R493">
            <v>1755559.601</v>
          </cell>
          <cell r="S493" t="str">
            <v>Coal</v>
          </cell>
        </row>
        <row r="494">
          <cell r="A494" t="str">
            <v>DE</v>
          </cell>
          <cell r="F494">
            <v>2020</v>
          </cell>
          <cell r="N494">
            <v>163735.06099999999</v>
          </cell>
          <cell r="R494">
            <v>1595859.7350000001</v>
          </cell>
          <cell r="S494" t="str">
            <v>Coal</v>
          </cell>
        </row>
        <row r="495">
          <cell r="A495" t="str">
            <v>DE</v>
          </cell>
          <cell r="F495">
            <v>2021</v>
          </cell>
          <cell r="N495">
            <v>385657.81599999999</v>
          </cell>
          <cell r="R495">
            <v>3758853.6850000001</v>
          </cell>
          <cell r="S495" t="str">
            <v>Coal</v>
          </cell>
        </row>
        <row r="496">
          <cell r="A496" t="str">
            <v>DE</v>
          </cell>
          <cell r="F496">
            <v>2022</v>
          </cell>
          <cell r="N496">
            <v>169755.446</v>
          </cell>
          <cell r="R496">
            <v>1654533.9680000001</v>
          </cell>
          <cell r="S496" t="str">
            <v>Coal</v>
          </cell>
        </row>
        <row r="497">
          <cell r="A497" t="str">
            <v>DE</v>
          </cell>
          <cell r="F497">
            <v>2023</v>
          </cell>
          <cell r="N497">
            <v>31534.173999999999</v>
          </cell>
          <cell r="R497">
            <v>307359.68800000002</v>
          </cell>
          <cell r="S497" t="str">
            <v>Coal</v>
          </cell>
        </row>
        <row r="498">
          <cell r="A498" t="str">
            <v>DE</v>
          </cell>
          <cell r="F498">
            <v>2009</v>
          </cell>
          <cell r="N498">
            <v>5284.7759999999998</v>
          </cell>
          <cell r="R498">
            <v>86269.217999999993</v>
          </cell>
          <cell r="S498" t="str">
            <v>Natural Gas</v>
          </cell>
        </row>
        <row r="499">
          <cell r="A499" t="str">
            <v>DE</v>
          </cell>
          <cell r="F499">
            <v>2010</v>
          </cell>
          <cell r="N499">
            <v>29286.784</v>
          </cell>
          <cell r="R499">
            <v>488651.70799999998</v>
          </cell>
          <cell r="S499" t="str">
            <v>Natural Gas</v>
          </cell>
        </row>
        <row r="500">
          <cell r="A500" t="str">
            <v>DE</v>
          </cell>
          <cell r="F500">
            <v>2011</v>
          </cell>
          <cell r="N500">
            <v>15545.950999999999</v>
          </cell>
          <cell r="R500">
            <v>259697.19200000001</v>
          </cell>
          <cell r="S500" t="str">
            <v>Natural Gas</v>
          </cell>
        </row>
        <row r="501">
          <cell r="A501" t="str">
            <v>DE</v>
          </cell>
          <cell r="F501">
            <v>2012</v>
          </cell>
          <cell r="N501">
            <v>15264.581</v>
          </cell>
          <cell r="R501">
            <v>256853.69399999999</v>
          </cell>
          <cell r="S501" t="str">
            <v>Natural Gas</v>
          </cell>
        </row>
        <row r="502">
          <cell r="A502" t="str">
            <v>DE</v>
          </cell>
          <cell r="F502">
            <v>2013</v>
          </cell>
          <cell r="N502">
            <v>8726.8819999999996</v>
          </cell>
          <cell r="R502">
            <v>146841.59099999999</v>
          </cell>
          <cell r="S502" t="str">
            <v>Natural Gas</v>
          </cell>
        </row>
        <row r="503">
          <cell r="A503" t="str">
            <v>DE</v>
          </cell>
          <cell r="F503">
            <v>2014</v>
          </cell>
          <cell r="N503">
            <v>23647.66</v>
          </cell>
          <cell r="R503">
            <v>384850.53700000001</v>
          </cell>
          <cell r="S503" t="str">
            <v>Natural Gas</v>
          </cell>
        </row>
        <row r="504">
          <cell r="A504" t="str">
            <v>DE</v>
          </cell>
          <cell r="F504">
            <v>2015</v>
          </cell>
          <cell r="N504">
            <v>9565.9470000000001</v>
          </cell>
          <cell r="R504">
            <v>149975.21599999999</v>
          </cell>
          <cell r="S504" t="str">
            <v>Natural Gas</v>
          </cell>
        </row>
        <row r="505">
          <cell r="A505" t="str">
            <v>DE</v>
          </cell>
          <cell r="F505">
            <v>2016</v>
          </cell>
          <cell r="N505">
            <v>24139.337</v>
          </cell>
          <cell r="R505">
            <v>394859.61300000001</v>
          </cell>
          <cell r="S505" t="str">
            <v>Natural Gas</v>
          </cell>
        </row>
        <row r="506">
          <cell r="A506" t="str">
            <v>DE</v>
          </cell>
          <cell r="F506">
            <v>2017</v>
          </cell>
          <cell r="N506">
            <v>6239.4049999999997</v>
          </cell>
          <cell r="R506">
            <v>102806.05100000001</v>
          </cell>
          <cell r="S506" t="str">
            <v>Natural Gas</v>
          </cell>
        </row>
        <row r="507">
          <cell r="A507" t="str">
            <v>DE</v>
          </cell>
          <cell r="F507">
            <v>2018</v>
          </cell>
          <cell r="N507">
            <v>20393.351999999999</v>
          </cell>
          <cell r="R507">
            <v>326740.68099999998</v>
          </cell>
          <cell r="S507" t="str">
            <v>Natural Gas</v>
          </cell>
        </row>
        <row r="508">
          <cell r="A508" t="str">
            <v>DE</v>
          </cell>
          <cell r="F508">
            <v>2019</v>
          </cell>
          <cell r="N508">
            <v>1712.682</v>
          </cell>
          <cell r="R508">
            <v>28820.05</v>
          </cell>
          <cell r="S508" t="str">
            <v>Natural Gas</v>
          </cell>
        </row>
        <row r="509">
          <cell r="A509" t="str">
            <v>DE</v>
          </cell>
          <cell r="F509">
            <v>2020</v>
          </cell>
          <cell r="N509">
            <v>3798.2289999999998</v>
          </cell>
          <cell r="R509">
            <v>63914.228000000003</v>
          </cell>
          <cell r="S509" t="str">
            <v>Natural Gas</v>
          </cell>
        </row>
        <row r="510">
          <cell r="A510" t="str">
            <v>DE</v>
          </cell>
          <cell r="F510">
            <v>2021</v>
          </cell>
          <cell r="N510">
            <v>15.013</v>
          </cell>
          <cell r="R510">
            <v>251.89400000000001</v>
          </cell>
          <cell r="S510" t="str">
            <v>Natural Gas</v>
          </cell>
        </row>
        <row r="511">
          <cell r="A511" t="str">
            <v>MD</v>
          </cell>
          <cell r="F511">
            <v>2009</v>
          </cell>
          <cell r="N511">
            <v>2875976.98</v>
          </cell>
          <cell r="R511">
            <v>28030942.493000001</v>
          </cell>
          <cell r="S511" t="str">
            <v>Coal</v>
          </cell>
        </row>
        <row r="512">
          <cell r="A512" t="str">
            <v>MD</v>
          </cell>
          <cell r="F512">
            <v>2010</v>
          </cell>
          <cell r="N512">
            <v>3359275.5580000002</v>
          </cell>
          <cell r="R512">
            <v>32741504.778000001</v>
          </cell>
          <cell r="S512" t="str">
            <v>Coal</v>
          </cell>
        </row>
        <row r="513">
          <cell r="A513" t="str">
            <v>MD</v>
          </cell>
          <cell r="F513">
            <v>2011</v>
          </cell>
          <cell r="N513">
            <v>3333246.53</v>
          </cell>
          <cell r="R513">
            <v>32487812.68</v>
          </cell>
          <cell r="S513" t="str">
            <v>Coal</v>
          </cell>
        </row>
        <row r="514">
          <cell r="A514" t="str">
            <v>MD</v>
          </cell>
          <cell r="F514">
            <v>2012</v>
          </cell>
          <cell r="N514">
            <v>2696645.6710000001</v>
          </cell>
          <cell r="R514">
            <v>26283081.920000002</v>
          </cell>
          <cell r="S514" t="str">
            <v>Coal</v>
          </cell>
        </row>
        <row r="515">
          <cell r="A515" t="str">
            <v>MD</v>
          </cell>
          <cell r="F515">
            <v>2013</v>
          </cell>
          <cell r="N515">
            <v>2500327.1269999999</v>
          </cell>
          <cell r="R515">
            <v>24369677.298</v>
          </cell>
          <cell r="S515" t="str">
            <v>Coal</v>
          </cell>
        </row>
        <row r="516">
          <cell r="A516" t="str">
            <v>MD</v>
          </cell>
          <cell r="F516">
            <v>2014</v>
          </cell>
          <cell r="N516">
            <v>2925351.7069999999</v>
          </cell>
          <cell r="R516">
            <v>28512201.995000001</v>
          </cell>
          <cell r="S516" t="str">
            <v>Coal</v>
          </cell>
        </row>
        <row r="517">
          <cell r="A517" t="str">
            <v>MD</v>
          </cell>
          <cell r="F517">
            <v>2015</v>
          </cell>
          <cell r="N517">
            <v>2408334.3810000001</v>
          </cell>
          <cell r="R517">
            <v>23473077.581999999</v>
          </cell>
          <cell r="S517" t="str">
            <v>Coal</v>
          </cell>
        </row>
        <row r="518">
          <cell r="A518" t="str">
            <v>MD</v>
          </cell>
          <cell r="F518">
            <v>2016</v>
          </cell>
          <cell r="N518">
            <v>3009170.605</v>
          </cell>
          <cell r="R518">
            <v>29329176.462000001</v>
          </cell>
          <cell r="S518" t="str">
            <v>Coal</v>
          </cell>
        </row>
        <row r="519">
          <cell r="A519" t="str">
            <v>MD</v>
          </cell>
          <cell r="F519">
            <v>2017</v>
          </cell>
          <cell r="N519">
            <v>1947315.5530000001</v>
          </cell>
          <cell r="R519">
            <v>18979653.416000001</v>
          </cell>
          <cell r="S519" t="str">
            <v>Coal</v>
          </cell>
        </row>
        <row r="520">
          <cell r="A520" t="str">
            <v>MD</v>
          </cell>
          <cell r="F520">
            <v>2018</v>
          </cell>
          <cell r="N520">
            <v>2589369.2080000001</v>
          </cell>
          <cell r="R520">
            <v>25237519.114</v>
          </cell>
          <cell r="S520" t="str">
            <v>Coal</v>
          </cell>
        </row>
        <row r="521">
          <cell r="A521" t="str">
            <v>MD</v>
          </cell>
          <cell r="F521">
            <v>2019</v>
          </cell>
          <cell r="N521">
            <v>1000841.159</v>
          </cell>
          <cell r="R521">
            <v>9754776.5600000005</v>
          </cell>
          <cell r="S521" t="str">
            <v>Coal</v>
          </cell>
        </row>
        <row r="522">
          <cell r="A522" t="str">
            <v>MD</v>
          </cell>
          <cell r="F522">
            <v>2020</v>
          </cell>
          <cell r="N522">
            <v>752734.87399999995</v>
          </cell>
          <cell r="R522">
            <v>7336592.2719999999</v>
          </cell>
          <cell r="S522" t="str">
            <v>Coal</v>
          </cell>
        </row>
        <row r="523">
          <cell r="A523" t="str">
            <v>MD</v>
          </cell>
          <cell r="F523">
            <v>2021</v>
          </cell>
          <cell r="N523">
            <v>1445465.554</v>
          </cell>
          <cell r="R523">
            <v>14088370.828</v>
          </cell>
          <cell r="S523" t="str">
            <v>Coal</v>
          </cell>
        </row>
        <row r="524">
          <cell r="A524" t="str">
            <v>MD</v>
          </cell>
          <cell r="F524">
            <v>2022</v>
          </cell>
          <cell r="N524">
            <v>1174049.7490000001</v>
          </cell>
          <cell r="R524">
            <v>11442973.93</v>
          </cell>
          <cell r="S524" t="str">
            <v>Coal</v>
          </cell>
        </row>
        <row r="525">
          <cell r="A525" t="str">
            <v>MD</v>
          </cell>
          <cell r="F525">
            <v>2023</v>
          </cell>
          <cell r="N525">
            <v>649917.36199999996</v>
          </cell>
          <cell r="R525">
            <v>6334463.4210000001</v>
          </cell>
          <cell r="S525" t="str">
            <v>Coal</v>
          </cell>
        </row>
        <row r="526">
          <cell r="A526" t="str">
            <v>MD</v>
          </cell>
          <cell r="F526">
            <v>2009</v>
          </cell>
          <cell r="N526">
            <v>3984745.41</v>
          </cell>
          <cell r="R526">
            <v>38837685.722999997</v>
          </cell>
          <cell r="S526" t="str">
            <v>Coal</v>
          </cell>
        </row>
        <row r="527">
          <cell r="A527" t="str">
            <v>MD</v>
          </cell>
          <cell r="F527">
            <v>2010</v>
          </cell>
          <cell r="N527">
            <v>2970452.2230000002</v>
          </cell>
          <cell r="R527">
            <v>28951815.942000002</v>
          </cell>
          <cell r="S527" t="str">
            <v>Coal</v>
          </cell>
        </row>
        <row r="528">
          <cell r="A528" t="str">
            <v>MD</v>
          </cell>
          <cell r="F528">
            <v>2011</v>
          </cell>
          <cell r="N528">
            <v>3277172.5440000002</v>
          </cell>
          <cell r="R528">
            <v>31941291.963</v>
          </cell>
          <cell r="S528" t="str">
            <v>Coal</v>
          </cell>
        </row>
        <row r="529">
          <cell r="A529" t="str">
            <v>MD</v>
          </cell>
          <cell r="F529">
            <v>2012</v>
          </cell>
          <cell r="N529">
            <v>2625866.2149999999</v>
          </cell>
          <cell r="R529">
            <v>25593204.032000002</v>
          </cell>
          <cell r="S529" t="str">
            <v>Coal</v>
          </cell>
        </row>
        <row r="530">
          <cell r="A530" t="str">
            <v>MD</v>
          </cell>
          <cell r="F530">
            <v>2013</v>
          </cell>
          <cell r="N530">
            <v>2951755.125</v>
          </cell>
          <cell r="R530">
            <v>28769557.510000002</v>
          </cell>
          <cell r="S530" t="str">
            <v>Coal</v>
          </cell>
        </row>
        <row r="531">
          <cell r="A531" t="str">
            <v>MD</v>
          </cell>
          <cell r="F531">
            <v>2014</v>
          </cell>
          <cell r="N531">
            <v>2671915.6069999998</v>
          </cell>
          <cell r="R531">
            <v>26042087.039999999</v>
          </cell>
          <cell r="S531" t="str">
            <v>Coal</v>
          </cell>
        </row>
        <row r="532">
          <cell r="A532" t="str">
            <v>MD</v>
          </cell>
          <cell r="F532">
            <v>2015</v>
          </cell>
          <cell r="N532">
            <v>3364040.9610000001</v>
          </cell>
          <cell r="R532">
            <v>32787943.616</v>
          </cell>
          <cell r="S532" t="str">
            <v>Coal</v>
          </cell>
        </row>
        <row r="533">
          <cell r="A533" t="str">
            <v>MD</v>
          </cell>
          <cell r="F533">
            <v>2016</v>
          </cell>
          <cell r="N533">
            <v>2558098.9180000001</v>
          </cell>
          <cell r="R533">
            <v>24932743.581999999</v>
          </cell>
          <cell r="S533" t="str">
            <v>Coal</v>
          </cell>
        </row>
        <row r="534">
          <cell r="A534" t="str">
            <v>MD</v>
          </cell>
          <cell r="F534">
            <v>2017</v>
          </cell>
          <cell r="N534">
            <v>2597885.0430000001</v>
          </cell>
          <cell r="R534">
            <v>25320531.011</v>
          </cell>
          <cell r="S534" t="str">
            <v>Coal</v>
          </cell>
        </row>
        <row r="535">
          <cell r="A535" t="str">
            <v>MD</v>
          </cell>
          <cell r="F535">
            <v>2018</v>
          </cell>
          <cell r="N535">
            <v>2934046.2059999998</v>
          </cell>
          <cell r="R535">
            <v>28596940.905999999</v>
          </cell>
          <cell r="S535" t="str">
            <v>Coal</v>
          </cell>
        </row>
        <row r="536">
          <cell r="A536" t="str">
            <v>MD</v>
          </cell>
          <cell r="F536">
            <v>2019</v>
          </cell>
          <cell r="N536">
            <v>1821488.9609999999</v>
          </cell>
          <cell r="R536">
            <v>17753274.114999998</v>
          </cell>
          <cell r="S536" t="str">
            <v>Coal</v>
          </cell>
        </row>
        <row r="537">
          <cell r="A537" t="str">
            <v>MD</v>
          </cell>
          <cell r="F537">
            <v>2020</v>
          </cell>
          <cell r="N537">
            <v>497663.05699999997</v>
          </cell>
          <cell r="R537">
            <v>4850517.8849999998</v>
          </cell>
          <cell r="S537" t="str">
            <v>Coal</v>
          </cell>
        </row>
        <row r="538">
          <cell r="A538" t="str">
            <v>MD</v>
          </cell>
          <cell r="F538">
            <v>2021</v>
          </cell>
          <cell r="N538">
            <v>1401378.487</v>
          </cell>
          <cell r="R538">
            <v>13658670.460999999</v>
          </cell>
          <cell r="S538" t="str">
            <v>Coal</v>
          </cell>
        </row>
        <row r="539">
          <cell r="A539" t="str">
            <v>MD</v>
          </cell>
          <cell r="F539">
            <v>2022</v>
          </cell>
          <cell r="N539">
            <v>1251982.794</v>
          </cell>
          <cell r="R539">
            <v>12202573.973999999</v>
          </cell>
          <cell r="S539" t="str">
            <v>Coal</v>
          </cell>
        </row>
        <row r="540">
          <cell r="A540" t="str">
            <v>MD</v>
          </cell>
          <cell r="F540">
            <v>2023</v>
          </cell>
          <cell r="N540">
            <v>701886.49399999995</v>
          </cell>
          <cell r="R540">
            <v>6840999.4179999996</v>
          </cell>
          <cell r="S540" t="str">
            <v>Coal</v>
          </cell>
        </row>
        <row r="541">
          <cell r="A541" t="str">
            <v>ME</v>
          </cell>
          <cell r="F541">
            <v>2009</v>
          </cell>
          <cell r="N541">
            <v>7981.348</v>
          </cell>
          <cell r="R541">
            <v>91350.614000000001</v>
          </cell>
          <cell r="S541" t="str">
            <v>Residual Oil</v>
          </cell>
        </row>
        <row r="542">
          <cell r="A542" t="str">
            <v>ME</v>
          </cell>
          <cell r="F542">
            <v>2010</v>
          </cell>
          <cell r="N542">
            <v>15308.39</v>
          </cell>
          <cell r="R542">
            <v>174061.26500000001</v>
          </cell>
          <cell r="S542" t="str">
            <v>Residual Oil</v>
          </cell>
        </row>
        <row r="543">
          <cell r="A543" t="str">
            <v>ME</v>
          </cell>
          <cell r="F543">
            <v>2011</v>
          </cell>
          <cell r="N543">
            <v>13803.842000000001</v>
          </cell>
          <cell r="R543">
            <v>157203.106</v>
          </cell>
          <cell r="S543" t="str">
            <v>Residual Oil</v>
          </cell>
        </row>
        <row r="544">
          <cell r="A544" t="str">
            <v>ME</v>
          </cell>
          <cell r="F544">
            <v>2012</v>
          </cell>
          <cell r="N544">
            <v>12253.437</v>
          </cell>
          <cell r="R544">
            <v>139470.63399999999</v>
          </cell>
          <cell r="S544" t="str">
            <v>Residual Oil</v>
          </cell>
        </row>
        <row r="545">
          <cell r="A545" t="str">
            <v>ME</v>
          </cell>
          <cell r="F545">
            <v>2013</v>
          </cell>
          <cell r="N545">
            <v>6654.2830000000004</v>
          </cell>
          <cell r="R545">
            <v>75464.960000000006</v>
          </cell>
          <cell r="S545" t="str">
            <v>Residual Oil</v>
          </cell>
        </row>
        <row r="546">
          <cell r="A546" t="str">
            <v>ME</v>
          </cell>
          <cell r="F546">
            <v>2015</v>
          </cell>
          <cell r="N546">
            <v>18821.053</v>
          </cell>
          <cell r="R546">
            <v>220641.921</v>
          </cell>
          <cell r="S546" t="str">
            <v>Residual Oil</v>
          </cell>
        </row>
        <row r="547">
          <cell r="A547" t="str">
            <v>ME</v>
          </cell>
          <cell r="F547">
            <v>2016</v>
          </cell>
          <cell r="N547">
            <v>3874.22</v>
          </cell>
          <cell r="R547">
            <v>45173.633000000002</v>
          </cell>
          <cell r="S547" t="str">
            <v>Residual Oil</v>
          </cell>
        </row>
        <row r="548">
          <cell r="A548" t="str">
            <v>ME</v>
          </cell>
          <cell r="F548">
            <v>2017</v>
          </cell>
          <cell r="N548">
            <v>5146.9589999999998</v>
          </cell>
          <cell r="R548">
            <v>59749.792000000001</v>
          </cell>
          <cell r="S548" t="str">
            <v>Residual Oil</v>
          </cell>
        </row>
        <row r="549">
          <cell r="A549" t="str">
            <v>ME</v>
          </cell>
          <cell r="F549">
            <v>2018</v>
          </cell>
          <cell r="N549">
            <v>5619.8990000000003</v>
          </cell>
          <cell r="R549">
            <v>64377.875</v>
          </cell>
          <cell r="S549" t="str">
            <v>Residual Oil</v>
          </cell>
        </row>
        <row r="550">
          <cell r="A550" t="str">
            <v>ME</v>
          </cell>
          <cell r="F550">
            <v>2009</v>
          </cell>
          <cell r="N550">
            <v>6627.4530000000004</v>
          </cell>
          <cell r="R550">
            <v>75731.44</v>
          </cell>
          <cell r="S550" t="str">
            <v>Residual Oil</v>
          </cell>
        </row>
        <row r="551">
          <cell r="A551" t="str">
            <v>ME</v>
          </cell>
          <cell r="F551">
            <v>2010</v>
          </cell>
          <cell r="N551">
            <v>16337.59</v>
          </cell>
          <cell r="R551">
            <v>185685.91500000001</v>
          </cell>
          <cell r="S551" t="str">
            <v>Residual Oil</v>
          </cell>
        </row>
        <row r="552">
          <cell r="A552" t="str">
            <v>ME</v>
          </cell>
          <cell r="F552">
            <v>2011</v>
          </cell>
          <cell r="N552">
            <v>8219.5570000000007</v>
          </cell>
          <cell r="R552">
            <v>93636.114000000001</v>
          </cell>
          <cell r="S552" t="str">
            <v>Residual Oil</v>
          </cell>
        </row>
        <row r="553">
          <cell r="A553" t="str">
            <v>ME</v>
          </cell>
          <cell r="F553">
            <v>2012</v>
          </cell>
          <cell r="N553">
            <v>8794.9539999999997</v>
          </cell>
          <cell r="R553">
            <v>100127.791</v>
          </cell>
          <cell r="S553" t="str">
            <v>Residual Oil</v>
          </cell>
        </row>
        <row r="554">
          <cell r="A554" t="str">
            <v>ME</v>
          </cell>
          <cell r="F554">
            <v>2013</v>
          </cell>
          <cell r="N554">
            <v>13163.769</v>
          </cell>
          <cell r="R554">
            <v>150018.72700000001</v>
          </cell>
          <cell r="S554" t="str">
            <v>Residual Oil</v>
          </cell>
        </row>
        <row r="555">
          <cell r="A555" t="str">
            <v>ME</v>
          </cell>
          <cell r="F555">
            <v>2014</v>
          </cell>
          <cell r="N555">
            <v>9328.1929999999993</v>
          </cell>
          <cell r="R555">
            <v>108533.504</v>
          </cell>
          <cell r="S555" t="str">
            <v>Residual Oil</v>
          </cell>
        </row>
        <row r="556">
          <cell r="A556" t="str">
            <v>ME</v>
          </cell>
          <cell r="F556">
            <v>2015</v>
          </cell>
          <cell r="N556">
            <v>18886.88</v>
          </cell>
          <cell r="R556">
            <v>221363.51699999999</v>
          </cell>
          <cell r="S556" t="str">
            <v>Residual Oil</v>
          </cell>
        </row>
        <row r="557">
          <cell r="A557" t="str">
            <v>ME</v>
          </cell>
          <cell r="F557">
            <v>2016</v>
          </cell>
          <cell r="N557">
            <v>4829.1639999999998</v>
          </cell>
          <cell r="R557">
            <v>56091.466</v>
          </cell>
          <cell r="S557" t="str">
            <v>Residual Oil</v>
          </cell>
        </row>
        <row r="558">
          <cell r="A558" t="str">
            <v>ME</v>
          </cell>
          <cell r="F558">
            <v>2017</v>
          </cell>
          <cell r="N558">
            <v>3398.7049999999999</v>
          </cell>
          <cell r="R558">
            <v>39467.817999999999</v>
          </cell>
          <cell r="S558" t="str">
            <v>Residual Oil</v>
          </cell>
        </row>
        <row r="559">
          <cell r="A559" t="str">
            <v>ME</v>
          </cell>
          <cell r="F559">
            <v>2018</v>
          </cell>
          <cell r="N559">
            <v>4184.5640000000003</v>
          </cell>
          <cell r="R559">
            <v>47943.343000000001</v>
          </cell>
          <cell r="S559" t="str">
            <v>Residual Oil</v>
          </cell>
        </row>
        <row r="560">
          <cell r="A560" t="str">
            <v>ME</v>
          </cell>
          <cell r="F560">
            <v>2009</v>
          </cell>
          <cell r="N560">
            <v>33116.883000000002</v>
          </cell>
          <cell r="R560">
            <v>379461.50799999997</v>
          </cell>
          <cell r="S560" t="str">
            <v>Residual Oil</v>
          </cell>
        </row>
        <row r="561">
          <cell r="A561" t="str">
            <v>ME</v>
          </cell>
          <cell r="F561">
            <v>2010</v>
          </cell>
          <cell r="N561">
            <v>29139.006000000001</v>
          </cell>
          <cell r="R561">
            <v>331965.09399999998</v>
          </cell>
          <cell r="S561" t="str">
            <v>Residual Oil</v>
          </cell>
        </row>
        <row r="562">
          <cell r="A562" t="str">
            <v>ME</v>
          </cell>
          <cell r="F562">
            <v>2011</v>
          </cell>
          <cell r="N562">
            <v>18129.135999999999</v>
          </cell>
          <cell r="R562">
            <v>207019.68900000001</v>
          </cell>
          <cell r="S562" t="str">
            <v>Residual Oil</v>
          </cell>
        </row>
        <row r="563">
          <cell r="A563" t="str">
            <v>ME</v>
          </cell>
          <cell r="F563">
            <v>2012</v>
          </cell>
          <cell r="N563">
            <v>12524.189</v>
          </cell>
          <cell r="R563">
            <v>142650.20000000001</v>
          </cell>
          <cell r="S563" t="str">
            <v>Residual Oil</v>
          </cell>
        </row>
        <row r="564">
          <cell r="A564" t="str">
            <v>ME</v>
          </cell>
          <cell r="F564">
            <v>2013</v>
          </cell>
          <cell r="N564">
            <v>28127.882000000001</v>
          </cell>
          <cell r="R564">
            <v>320568.79300000001</v>
          </cell>
          <cell r="S564" t="str">
            <v>Residual Oil</v>
          </cell>
        </row>
        <row r="565">
          <cell r="A565" t="str">
            <v>ME</v>
          </cell>
          <cell r="F565">
            <v>2014</v>
          </cell>
          <cell r="N565">
            <v>33058.678999999996</v>
          </cell>
          <cell r="R565">
            <v>384909.53100000002</v>
          </cell>
          <cell r="S565" t="str">
            <v>Residual Oil</v>
          </cell>
        </row>
        <row r="566">
          <cell r="A566" t="str">
            <v>ME</v>
          </cell>
          <cell r="F566">
            <v>2015</v>
          </cell>
          <cell r="N566">
            <v>63778.756999999998</v>
          </cell>
          <cell r="R566">
            <v>741526.26300000004</v>
          </cell>
          <cell r="S566" t="str">
            <v>Residual Oil</v>
          </cell>
        </row>
        <row r="567">
          <cell r="A567" t="str">
            <v>ME</v>
          </cell>
          <cell r="F567">
            <v>2016</v>
          </cell>
          <cell r="N567">
            <v>5604.2939999999999</v>
          </cell>
          <cell r="R567">
            <v>65243.464999999997</v>
          </cell>
          <cell r="S567" t="str">
            <v>Residual Oil</v>
          </cell>
        </row>
        <row r="568">
          <cell r="A568" t="str">
            <v>ME</v>
          </cell>
          <cell r="F568">
            <v>2017</v>
          </cell>
          <cell r="N568">
            <v>12535.682000000001</v>
          </cell>
          <cell r="R568">
            <v>145677.85</v>
          </cell>
          <cell r="S568" t="str">
            <v>Residual Oil</v>
          </cell>
        </row>
        <row r="569">
          <cell r="A569" t="str">
            <v>ME</v>
          </cell>
          <cell r="F569">
            <v>2018</v>
          </cell>
          <cell r="N569">
            <v>21345.125</v>
          </cell>
          <cell r="R569">
            <v>245506.11799999999</v>
          </cell>
          <cell r="S569" t="str">
            <v>Residual Oil</v>
          </cell>
        </row>
        <row r="570">
          <cell r="A570" t="str">
            <v>ME</v>
          </cell>
          <cell r="F570">
            <v>2019</v>
          </cell>
          <cell r="N570">
            <v>3293.181</v>
          </cell>
          <cell r="R570">
            <v>39213.19</v>
          </cell>
          <cell r="S570" t="str">
            <v>Residual Oil</v>
          </cell>
        </row>
        <row r="571">
          <cell r="A571" t="str">
            <v>ME</v>
          </cell>
          <cell r="F571">
            <v>2020</v>
          </cell>
          <cell r="N571">
            <v>2985.0740000000001</v>
          </cell>
          <cell r="R571">
            <v>34974.593000000001</v>
          </cell>
          <cell r="S571" t="str">
            <v>Residual Oil</v>
          </cell>
        </row>
        <row r="572">
          <cell r="A572" t="str">
            <v>ME</v>
          </cell>
          <cell r="F572">
            <v>2021</v>
          </cell>
          <cell r="N572">
            <v>3697.4929999999999</v>
          </cell>
          <cell r="R572">
            <v>43050.383999999998</v>
          </cell>
          <cell r="S572" t="str">
            <v>Residual Oil</v>
          </cell>
        </row>
        <row r="573">
          <cell r="A573" t="str">
            <v>ME</v>
          </cell>
          <cell r="F573">
            <v>2022</v>
          </cell>
          <cell r="N573">
            <v>20190.116999999998</v>
          </cell>
          <cell r="R573">
            <v>240352.929</v>
          </cell>
          <cell r="S573" t="str">
            <v>Residual Oil</v>
          </cell>
        </row>
        <row r="574">
          <cell r="A574" t="str">
            <v>ME</v>
          </cell>
          <cell r="F574">
            <v>2023</v>
          </cell>
          <cell r="N574">
            <v>4523.4409999999998</v>
          </cell>
          <cell r="R574">
            <v>53301.324999999997</v>
          </cell>
          <cell r="S574" t="str">
            <v>Residual Oil</v>
          </cell>
        </row>
        <row r="575">
          <cell r="A575" t="str">
            <v>ME</v>
          </cell>
          <cell r="F575">
            <v>2009</v>
          </cell>
          <cell r="N575">
            <v>194644.573</v>
          </cell>
          <cell r="R575">
            <v>2229756.2089999998</v>
          </cell>
          <cell r="S575" t="str">
            <v>Residual Oil</v>
          </cell>
        </row>
        <row r="576">
          <cell r="A576" t="str">
            <v>ME</v>
          </cell>
          <cell r="F576">
            <v>2010</v>
          </cell>
          <cell r="N576">
            <v>137906.02799999999</v>
          </cell>
          <cell r="R576">
            <v>1571448.2069999999</v>
          </cell>
          <cell r="S576" t="str">
            <v>Residual Oil</v>
          </cell>
        </row>
        <row r="577">
          <cell r="A577" t="str">
            <v>ME</v>
          </cell>
          <cell r="F577">
            <v>2011</v>
          </cell>
          <cell r="N577">
            <v>67489.426999999996</v>
          </cell>
          <cell r="R577">
            <v>769111.36600000004</v>
          </cell>
          <cell r="S577" t="str">
            <v>Residual Oil</v>
          </cell>
        </row>
        <row r="578">
          <cell r="A578" t="str">
            <v>ME</v>
          </cell>
          <cell r="F578">
            <v>2012</v>
          </cell>
          <cell r="N578">
            <v>44251.957000000002</v>
          </cell>
          <cell r="R578">
            <v>503709.47</v>
          </cell>
          <cell r="S578" t="str">
            <v>Residual Oil</v>
          </cell>
        </row>
        <row r="579">
          <cell r="A579" t="str">
            <v>ME</v>
          </cell>
          <cell r="F579">
            <v>2013</v>
          </cell>
          <cell r="N579">
            <v>163694.75200000001</v>
          </cell>
          <cell r="R579">
            <v>1869915.673</v>
          </cell>
          <cell r="S579" t="str">
            <v>Residual Oil</v>
          </cell>
        </row>
        <row r="580">
          <cell r="A580" t="str">
            <v>ME</v>
          </cell>
          <cell r="F580">
            <v>2014</v>
          </cell>
          <cell r="N580">
            <v>189222.75700000001</v>
          </cell>
          <cell r="R580">
            <v>2204675.41</v>
          </cell>
          <cell r="S580" t="str">
            <v>Residual Oil</v>
          </cell>
        </row>
        <row r="581">
          <cell r="A581" t="str">
            <v>ME</v>
          </cell>
          <cell r="F581">
            <v>2015</v>
          </cell>
          <cell r="N581">
            <v>333479.31599999999</v>
          </cell>
          <cell r="R581">
            <v>3877542.6290000002</v>
          </cell>
          <cell r="S581" t="str">
            <v>Residual Oil</v>
          </cell>
        </row>
        <row r="582">
          <cell r="A582" t="str">
            <v>ME</v>
          </cell>
          <cell r="F582">
            <v>2016</v>
          </cell>
          <cell r="N582">
            <v>79244.760999999999</v>
          </cell>
          <cell r="R582">
            <v>923334.47</v>
          </cell>
          <cell r="S582" t="str">
            <v>Residual Oil</v>
          </cell>
        </row>
        <row r="583">
          <cell r="A583" t="str">
            <v>ME</v>
          </cell>
          <cell r="F583">
            <v>2017</v>
          </cell>
          <cell r="N583">
            <v>82515.453999999998</v>
          </cell>
          <cell r="R583">
            <v>958267.62399999995</v>
          </cell>
          <cell r="S583" t="str">
            <v>Residual Oil</v>
          </cell>
        </row>
        <row r="584">
          <cell r="A584" t="str">
            <v>ME</v>
          </cell>
          <cell r="F584">
            <v>2018</v>
          </cell>
          <cell r="N584">
            <v>120577.5</v>
          </cell>
          <cell r="R584">
            <v>1387021.8929999999</v>
          </cell>
          <cell r="S584" t="str">
            <v>Residual Oil</v>
          </cell>
        </row>
        <row r="585">
          <cell r="A585" t="str">
            <v>ME</v>
          </cell>
          <cell r="F585">
            <v>2019</v>
          </cell>
          <cell r="N585">
            <v>6842.9889999999996</v>
          </cell>
          <cell r="R585">
            <v>83009.176000000007</v>
          </cell>
          <cell r="S585" t="str">
            <v>Residual Oil</v>
          </cell>
        </row>
        <row r="586">
          <cell r="A586" t="str">
            <v>ME</v>
          </cell>
          <cell r="F586">
            <v>2020</v>
          </cell>
          <cell r="N586">
            <v>13471.489</v>
          </cell>
          <cell r="R586">
            <v>158759.30300000001</v>
          </cell>
          <cell r="S586" t="str">
            <v>Residual Oil</v>
          </cell>
        </row>
        <row r="587">
          <cell r="A587" t="str">
            <v>ME</v>
          </cell>
          <cell r="F587">
            <v>2021</v>
          </cell>
          <cell r="N587">
            <v>5600.5039999999999</v>
          </cell>
          <cell r="R587">
            <v>65113.752999999997</v>
          </cell>
          <cell r="S587" t="str">
            <v>Residual Oil</v>
          </cell>
        </row>
        <row r="588">
          <cell r="A588" t="str">
            <v>ME</v>
          </cell>
          <cell r="F588">
            <v>2022</v>
          </cell>
          <cell r="N588">
            <v>198272.05900000001</v>
          </cell>
          <cell r="R588">
            <v>2323425.0060000001</v>
          </cell>
          <cell r="S588" t="str">
            <v>Residual Oil</v>
          </cell>
        </row>
        <row r="589">
          <cell r="A589" t="str">
            <v>ME</v>
          </cell>
          <cell r="F589">
            <v>2023</v>
          </cell>
          <cell r="N589">
            <v>39652.32</v>
          </cell>
          <cell r="R589">
            <v>464931.06800000003</v>
          </cell>
          <cell r="S589" t="str">
            <v>Residual Oil</v>
          </cell>
        </row>
        <row r="590">
          <cell r="A590" t="str">
            <v>MD</v>
          </cell>
          <cell r="F590">
            <v>2009</v>
          </cell>
          <cell r="N590">
            <v>656149.06200000003</v>
          </cell>
          <cell r="R590">
            <v>6395205.6059999997</v>
          </cell>
          <cell r="S590" t="str">
            <v>Coal</v>
          </cell>
        </row>
        <row r="591">
          <cell r="A591" t="str">
            <v>MD</v>
          </cell>
          <cell r="F591">
            <v>2010</v>
          </cell>
          <cell r="N591">
            <v>382085.45799999998</v>
          </cell>
          <cell r="R591">
            <v>3657410.2609999999</v>
          </cell>
          <cell r="S591" t="str">
            <v>Coal</v>
          </cell>
        </row>
        <row r="592">
          <cell r="A592" t="str">
            <v>MD</v>
          </cell>
          <cell r="F592">
            <v>2011</v>
          </cell>
          <cell r="N592">
            <v>579768.59100000001</v>
          </cell>
          <cell r="R592">
            <v>5527961.04</v>
          </cell>
          <cell r="S592" t="str">
            <v>Coal</v>
          </cell>
        </row>
        <row r="593">
          <cell r="A593" t="str">
            <v>MD</v>
          </cell>
          <cell r="F593">
            <v>2012</v>
          </cell>
          <cell r="N593">
            <v>484125.12</v>
          </cell>
          <cell r="R593">
            <v>4615976.3099999996</v>
          </cell>
          <cell r="S593" t="str">
            <v>Coal</v>
          </cell>
        </row>
        <row r="594">
          <cell r="A594" t="str">
            <v>MD</v>
          </cell>
          <cell r="F594">
            <v>2013</v>
          </cell>
          <cell r="N594">
            <v>354968.41899999999</v>
          </cell>
          <cell r="R594">
            <v>3384509.8480000002</v>
          </cell>
          <cell r="S594" t="str">
            <v>Coal</v>
          </cell>
        </row>
        <row r="595">
          <cell r="A595" t="str">
            <v>MD</v>
          </cell>
          <cell r="F595">
            <v>2014</v>
          </cell>
          <cell r="N595">
            <v>225610.68299999999</v>
          </cell>
          <cell r="R595">
            <v>2151130.057</v>
          </cell>
          <cell r="S595" t="str">
            <v>Coal</v>
          </cell>
        </row>
        <row r="596">
          <cell r="A596" t="str">
            <v>MD</v>
          </cell>
          <cell r="F596">
            <v>2015</v>
          </cell>
          <cell r="N596">
            <v>195687.24</v>
          </cell>
          <cell r="R596">
            <v>1865839.618</v>
          </cell>
          <cell r="S596" t="str">
            <v>Coal</v>
          </cell>
        </row>
        <row r="597">
          <cell r="A597" t="str">
            <v>MD</v>
          </cell>
          <cell r="F597">
            <v>2016</v>
          </cell>
          <cell r="N597">
            <v>177786.764</v>
          </cell>
          <cell r="R597">
            <v>1695140.3049999999</v>
          </cell>
          <cell r="S597" t="str">
            <v>Coal</v>
          </cell>
        </row>
        <row r="598">
          <cell r="A598" t="str">
            <v>MD</v>
          </cell>
          <cell r="F598">
            <v>2017</v>
          </cell>
          <cell r="N598">
            <v>126542.60799999999</v>
          </cell>
          <cell r="R598">
            <v>1206543.544</v>
          </cell>
          <cell r="S598" t="str">
            <v>Coal</v>
          </cell>
        </row>
        <row r="599">
          <cell r="A599" t="str">
            <v>MD</v>
          </cell>
          <cell r="F599">
            <v>2018</v>
          </cell>
          <cell r="N599">
            <v>105345.21799999999</v>
          </cell>
          <cell r="R599">
            <v>1004440.887</v>
          </cell>
          <cell r="S599" t="str">
            <v>Coal</v>
          </cell>
        </row>
        <row r="600">
          <cell r="A600" t="str">
            <v>MD</v>
          </cell>
          <cell r="F600">
            <v>2009</v>
          </cell>
          <cell r="N600">
            <v>560098.12899999996</v>
          </cell>
          <cell r="R600">
            <v>5459077.3859999999</v>
          </cell>
          <cell r="S600" t="str">
            <v>Coal</v>
          </cell>
        </row>
        <row r="601">
          <cell r="A601" t="str">
            <v>MD</v>
          </cell>
          <cell r="F601">
            <v>2010</v>
          </cell>
          <cell r="N601">
            <v>665808.85499999998</v>
          </cell>
          <cell r="R601">
            <v>6418144.0029999996</v>
          </cell>
          <cell r="S601" t="str">
            <v>Coal</v>
          </cell>
        </row>
        <row r="602">
          <cell r="A602" t="str">
            <v>MD</v>
          </cell>
          <cell r="F602">
            <v>2011</v>
          </cell>
          <cell r="N602">
            <v>662672.96900000004</v>
          </cell>
          <cell r="R602">
            <v>6318382.9740000004</v>
          </cell>
          <cell r="S602" t="str">
            <v>Coal</v>
          </cell>
        </row>
        <row r="603">
          <cell r="A603" t="str">
            <v>MD</v>
          </cell>
          <cell r="F603">
            <v>2012</v>
          </cell>
          <cell r="N603">
            <v>459937.74400000001</v>
          </cell>
          <cell r="R603">
            <v>4385366.6370000001</v>
          </cell>
          <cell r="S603" t="str">
            <v>Coal</v>
          </cell>
        </row>
        <row r="604">
          <cell r="A604" t="str">
            <v>MD</v>
          </cell>
          <cell r="F604">
            <v>2013</v>
          </cell>
          <cell r="N604">
            <v>507141.72399999999</v>
          </cell>
          <cell r="R604">
            <v>4835446.4060000004</v>
          </cell>
          <cell r="S604" t="str">
            <v>Coal</v>
          </cell>
        </row>
        <row r="605">
          <cell r="A605" t="str">
            <v>MD</v>
          </cell>
          <cell r="F605">
            <v>2014</v>
          </cell>
          <cell r="N605">
            <v>426582.05900000001</v>
          </cell>
          <cell r="R605">
            <v>4067322.4410000001</v>
          </cell>
          <cell r="S605" t="str">
            <v>Coal</v>
          </cell>
        </row>
        <row r="606">
          <cell r="A606" t="str">
            <v>MD</v>
          </cell>
          <cell r="F606">
            <v>2015</v>
          </cell>
          <cell r="N606">
            <v>364844.03399999999</v>
          </cell>
          <cell r="R606">
            <v>3478680.7910000002</v>
          </cell>
          <cell r="S606" t="str">
            <v>Coal</v>
          </cell>
        </row>
        <row r="607">
          <cell r="A607" t="str">
            <v>MD</v>
          </cell>
          <cell r="F607">
            <v>2016</v>
          </cell>
          <cell r="N607">
            <v>222993.82199999999</v>
          </cell>
          <cell r="R607">
            <v>2126197.0550000002</v>
          </cell>
          <cell r="S607" t="str">
            <v>Coal</v>
          </cell>
        </row>
        <row r="608">
          <cell r="A608" t="str">
            <v>MD</v>
          </cell>
          <cell r="F608">
            <v>2017</v>
          </cell>
          <cell r="N608">
            <v>155530.83100000001</v>
          </cell>
          <cell r="R608">
            <v>1482921.034</v>
          </cell>
          <cell r="S608" t="str">
            <v>Coal</v>
          </cell>
        </row>
        <row r="609">
          <cell r="A609" t="str">
            <v>MD</v>
          </cell>
          <cell r="F609">
            <v>2018</v>
          </cell>
          <cell r="N609">
            <v>137466.53099999999</v>
          </cell>
          <cell r="R609">
            <v>1310713.176</v>
          </cell>
          <cell r="S609" t="str">
            <v>Coal</v>
          </cell>
        </row>
        <row r="610">
          <cell r="A610" t="str">
            <v>MD</v>
          </cell>
          <cell r="F610">
            <v>2009</v>
          </cell>
          <cell r="N610">
            <v>5710.0720000000001</v>
          </cell>
          <cell r="R610">
            <v>96089.376000000004</v>
          </cell>
          <cell r="S610" t="str">
            <v>Natural Gas</v>
          </cell>
        </row>
        <row r="611">
          <cell r="A611" t="str">
            <v>MD</v>
          </cell>
          <cell r="F611">
            <v>2010</v>
          </cell>
          <cell r="N611">
            <v>18141.758000000002</v>
          </cell>
          <cell r="R611">
            <v>305288.56099999999</v>
          </cell>
          <cell r="S611" t="str">
            <v>Natural Gas</v>
          </cell>
        </row>
        <row r="612">
          <cell r="A612" t="str">
            <v>MD</v>
          </cell>
          <cell r="F612">
            <v>2011</v>
          </cell>
          <cell r="N612">
            <v>18499.38</v>
          </cell>
          <cell r="R612">
            <v>311300.85800000001</v>
          </cell>
          <cell r="S612" t="str">
            <v>Natural Gas</v>
          </cell>
        </row>
        <row r="613">
          <cell r="A613" t="str">
            <v>MD</v>
          </cell>
          <cell r="F613">
            <v>2012</v>
          </cell>
          <cell r="N613">
            <v>29033.373</v>
          </cell>
          <cell r="R613">
            <v>488545.75599999999</v>
          </cell>
          <cell r="S613" t="str">
            <v>Natural Gas</v>
          </cell>
        </row>
        <row r="614">
          <cell r="A614" t="str">
            <v>MD</v>
          </cell>
          <cell r="F614">
            <v>2013</v>
          </cell>
          <cell r="N614">
            <v>12767.037</v>
          </cell>
          <cell r="R614">
            <v>214836.69</v>
          </cell>
          <cell r="S614" t="str">
            <v>Natural Gas</v>
          </cell>
        </row>
        <row r="615">
          <cell r="A615" t="str">
            <v>MD</v>
          </cell>
          <cell r="F615">
            <v>2014</v>
          </cell>
          <cell r="N615">
            <v>13101.96</v>
          </cell>
          <cell r="R615">
            <v>220419.48199999999</v>
          </cell>
          <cell r="S615" t="str">
            <v>Natural Gas</v>
          </cell>
        </row>
        <row r="616">
          <cell r="A616" t="str">
            <v>MD</v>
          </cell>
          <cell r="F616">
            <v>2015</v>
          </cell>
          <cell r="N616">
            <v>16107.811</v>
          </cell>
          <cell r="R616">
            <v>271052.68699999998</v>
          </cell>
          <cell r="S616" t="str">
            <v>Natural Gas</v>
          </cell>
        </row>
        <row r="617">
          <cell r="A617" t="str">
            <v>MD</v>
          </cell>
          <cell r="F617">
            <v>2016</v>
          </cell>
          <cell r="N617">
            <v>14234.459000000001</v>
          </cell>
          <cell r="R617">
            <v>239542.62299999999</v>
          </cell>
          <cell r="S617" t="str">
            <v>Natural Gas</v>
          </cell>
        </row>
        <row r="618">
          <cell r="A618" t="str">
            <v>MD</v>
          </cell>
          <cell r="F618">
            <v>2017</v>
          </cell>
          <cell r="N618">
            <v>10272.768</v>
          </cell>
          <cell r="R618">
            <v>172856.99900000001</v>
          </cell>
          <cell r="S618" t="str">
            <v>Natural Gas</v>
          </cell>
        </row>
        <row r="619">
          <cell r="A619" t="str">
            <v>MD</v>
          </cell>
          <cell r="F619">
            <v>2018</v>
          </cell>
          <cell r="N619">
            <v>11693.011</v>
          </cell>
          <cell r="R619">
            <v>196764.66500000001</v>
          </cell>
          <cell r="S619" t="str">
            <v>Natural Gas</v>
          </cell>
        </row>
        <row r="620">
          <cell r="A620" t="str">
            <v>MD</v>
          </cell>
          <cell r="F620">
            <v>2019</v>
          </cell>
          <cell r="S620" t="str">
            <v>Natural Gas</v>
          </cell>
        </row>
        <row r="621">
          <cell r="A621" t="str">
            <v>MD</v>
          </cell>
          <cell r="F621">
            <v>2009</v>
          </cell>
          <cell r="N621">
            <v>15158.602999999999</v>
          </cell>
          <cell r="R621">
            <v>243786.98800000001</v>
          </cell>
          <cell r="S621" t="str">
            <v>Other</v>
          </cell>
        </row>
        <row r="622">
          <cell r="A622" t="str">
            <v>MD</v>
          </cell>
          <cell r="F622">
            <v>2010</v>
          </cell>
          <cell r="N622">
            <v>20569.649000000001</v>
          </cell>
          <cell r="R622">
            <v>337046.54499999998</v>
          </cell>
          <cell r="S622" t="str">
            <v>Other</v>
          </cell>
        </row>
        <row r="623">
          <cell r="A623" t="str">
            <v>MD</v>
          </cell>
          <cell r="F623">
            <v>2011</v>
          </cell>
          <cell r="N623">
            <v>29944.045999999998</v>
          </cell>
          <cell r="R623">
            <v>503735.37199999997</v>
          </cell>
          <cell r="S623" t="str">
            <v>Other</v>
          </cell>
        </row>
        <row r="624">
          <cell r="A624" t="str">
            <v>MD</v>
          </cell>
          <cell r="F624">
            <v>2012</v>
          </cell>
          <cell r="N624">
            <v>43666.724999999999</v>
          </cell>
          <cell r="R624">
            <v>734842.21400000004</v>
          </cell>
          <cell r="S624" t="str">
            <v>Other</v>
          </cell>
        </row>
        <row r="625">
          <cell r="A625" t="str">
            <v>MD</v>
          </cell>
          <cell r="F625">
            <v>2013</v>
          </cell>
          <cell r="N625">
            <v>44002.321000000004</v>
          </cell>
          <cell r="R625">
            <v>740456.40899999999</v>
          </cell>
          <cell r="S625" t="str">
            <v>Other</v>
          </cell>
        </row>
        <row r="626">
          <cell r="A626" t="str">
            <v>MD</v>
          </cell>
          <cell r="F626">
            <v>2014</v>
          </cell>
          <cell r="N626">
            <v>32897.463000000003</v>
          </cell>
          <cell r="R626">
            <v>463367.97600000002</v>
          </cell>
          <cell r="S626" t="str">
            <v>Other</v>
          </cell>
        </row>
        <row r="627">
          <cell r="A627" t="str">
            <v>MD</v>
          </cell>
          <cell r="F627">
            <v>2015</v>
          </cell>
          <cell r="N627">
            <v>70912.13</v>
          </cell>
          <cell r="R627">
            <v>1115918.0090000001</v>
          </cell>
          <cell r="S627" t="str">
            <v>Other</v>
          </cell>
        </row>
        <row r="628">
          <cell r="A628" t="str">
            <v>MD</v>
          </cell>
          <cell r="F628">
            <v>2016</v>
          </cell>
          <cell r="N628">
            <v>62151.593999999997</v>
          </cell>
          <cell r="R628">
            <v>1014054.176</v>
          </cell>
          <cell r="S628" t="str">
            <v>Other</v>
          </cell>
        </row>
        <row r="629">
          <cell r="A629" t="str">
            <v>MD</v>
          </cell>
          <cell r="F629">
            <v>2017</v>
          </cell>
          <cell r="N629">
            <v>8547.1090000000004</v>
          </cell>
          <cell r="R629">
            <v>140772.58799999999</v>
          </cell>
          <cell r="S629" t="str">
            <v>Other</v>
          </cell>
        </row>
        <row r="630">
          <cell r="A630" t="str">
            <v>MD</v>
          </cell>
          <cell r="F630">
            <v>2018</v>
          </cell>
          <cell r="N630">
            <v>15627.606</v>
          </cell>
          <cell r="R630">
            <v>255561.93799999999</v>
          </cell>
          <cell r="S630" t="str">
            <v>Other</v>
          </cell>
        </row>
        <row r="631">
          <cell r="A631" t="str">
            <v>MD</v>
          </cell>
          <cell r="F631">
            <v>2019</v>
          </cell>
          <cell r="N631">
            <v>23383.212</v>
          </cell>
          <cell r="R631">
            <v>373694.826</v>
          </cell>
          <cell r="S631" t="str">
            <v>Other</v>
          </cell>
        </row>
        <row r="632">
          <cell r="A632" t="str">
            <v>MD</v>
          </cell>
          <cell r="F632">
            <v>2020</v>
          </cell>
          <cell r="N632">
            <v>14321.368</v>
          </cell>
          <cell r="R632">
            <v>241003.321</v>
          </cell>
          <cell r="S632" t="str">
            <v>Other</v>
          </cell>
        </row>
        <row r="633">
          <cell r="A633" t="str">
            <v>MD</v>
          </cell>
          <cell r="F633">
            <v>2021</v>
          </cell>
          <cell r="N633">
            <v>9623.2610000000004</v>
          </cell>
          <cell r="R633">
            <v>144996.353</v>
          </cell>
          <cell r="S633" t="str">
            <v>Natural Gas</v>
          </cell>
        </row>
        <row r="634">
          <cell r="A634" t="str">
            <v>MD</v>
          </cell>
          <cell r="F634">
            <v>2022</v>
          </cell>
          <cell r="N634">
            <v>14803.638000000001</v>
          </cell>
          <cell r="R634">
            <v>212045.554</v>
          </cell>
          <cell r="S634" t="str">
            <v>Natural Gas</v>
          </cell>
        </row>
        <row r="635">
          <cell r="A635" t="str">
            <v>MD</v>
          </cell>
          <cell r="F635">
            <v>2023</v>
          </cell>
          <cell r="N635">
            <v>2404.9470000000001</v>
          </cell>
          <cell r="R635">
            <v>34931.974999999999</v>
          </cell>
          <cell r="S635" t="str">
            <v>Natural Gas</v>
          </cell>
        </row>
        <row r="636">
          <cell r="A636" t="str">
            <v>MD</v>
          </cell>
          <cell r="F636">
            <v>2009</v>
          </cell>
          <cell r="N636">
            <v>602989.58600000001</v>
          </cell>
          <cell r="R636">
            <v>5877089.5530000003</v>
          </cell>
          <cell r="S636" t="str">
            <v>Coal</v>
          </cell>
        </row>
        <row r="637">
          <cell r="A637" t="str">
            <v>MD</v>
          </cell>
          <cell r="F637">
            <v>2010</v>
          </cell>
          <cell r="N637">
            <v>554082.90500000003</v>
          </cell>
          <cell r="R637">
            <v>5400409.0209999997</v>
          </cell>
          <cell r="S637" t="str">
            <v>Coal</v>
          </cell>
        </row>
        <row r="638">
          <cell r="A638" t="str">
            <v>MD</v>
          </cell>
          <cell r="F638">
            <v>2011</v>
          </cell>
          <cell r="N638">
            <v>529958.13899999997</v>
          </cell>
          <cell r="R638">
            <v>5165298.3499999996</v>
          </cell>
          <cell r="S638" t="str">
            <v>Coal</v>
          </cell>
        </row>
        <row r="639">
          <cell r="A639" t="str">
            <v>MD</v>
          </cell>
          <cell r="F639">
            <v>2012</v>
          </cell>
          <cell r="N639">
            <v>455414.304</v>
          </cell>
          <cell r="R639">
            <v>4438743.1840000004</v>
          </cell>
          <cell r="S639" t="str">
            <v>Coal</v>
          </cell>
        </row>
        <row r="640">
          <cell r="A640" t="str">
            <v>MD</v>
          </cell>
          <cell r="F640">
            <v>2013</v>
          </cell>
          <cell r="N640">
            <v>233758.39199999999</v>
          </cell>
          <cell r="R640">
            <v>2278333.736</v>
          </cell>
          <cell r="S640" t="str">
            <v>Coal</v>
          </cell>
        </row>
        <row r="641">
          <cell r="A641" t="str">
            <v>MD</v>
          </cell>
          <cell r="F641">
            <v>2014</v>
          </cell>
          <cell r="N641">
            <v>291708.10700000002</v>
          </cell>
          <cell r="R641">
            <v>2843180.4410000001</v>
          </cell>
          <cell r="S641" t="str">
            <v>Coal</v>
          </cell>
        </row>
        <row r="642">
          <cell r="A642" t="str">
            <v>MD</v>
          </cell>
          <cell r="F642">
            <v>2015</v>
          </cell>
          <cell r="N642">
            <v>192504.88</v>
          </cell>
          <cell r="R642">
            <v>1876257.19</v>
          </cell>
          <cell r="S642" t="str">
            <v>Coal</v>
          </cell>
        </row>
        <row r="643">
          <cell r="A643" t="str">
            <v>MD</v>
          </cell>
          <cell r="F643">
            <v>2016</v>
          </cell>
          <cell r="N643">
            <v>39362.093000000001</v>
          </cell>
          <cell r="R643">
            <v>383654.12400000001</v>
          </cell>
          <cell r="S643" t="str">
            <v>Coal</v>
          </cell>
        </row>
        <row r="644">
          <cell r="A644" t="str">
            <v>MD</v>
          </cell>
          <cell r="F644">
            <v>2017</v>
          </cell>
          <cell r="N644">
            <v>35026.241000000002</v>
          </cell>
          <cell r="R644">
            <v>341394.92099999997</v>
          </cell>
          <cell r="S644" t="str">
            <v>Coal</v>
          </cell>
        </row>
        <row r="645">
          <cell r="A645" t="str">
            <v>MD</v>
          </cell>
          <cell r="F645">
            <v>2018</v>
          </cell>
          <cell r="N645">
            <v>60797.04</v>
          </cell>
          <cell r="R645">
            <v>592558.69099999999</v>
          </cell>
          <cell r="S645" t="str">
            <v>Coal</v>
          </cell>
        </row>
        <row r="646">
          <cell r="A646" t="str">
            <v>MD</v>
          </cell>
          <cell r="F646">
            <v>2019</v>
          </cell>
          <cell r="N646">
            <v>24456.789000000001</v>
          </cell>
          <cell r="R646">
            <v>238327.584</v>
          </cell>
          <cell r="S646" t="str">
            <v>Coal</v>
          </cell>
        </row>
        <row r="647">
          <cell r="A647" t="str">
            <v>MD</v>
          </cell>
          <cell r="F647">
            <v>2020</v>
          </cell>
          <cell r="N647">
            <v>1855.59</v>
          </cell>
          <cell r="R647">
            <v>18050.867999999999</v>
          </cell>
          <cell r="S647" t="str">
            <v>Coal</v>
          </cell>
        </row>
        <row r="648">
          <cell r="A648" t="str">
            <v>MD</v>
          </cell>
          <cell r="F648">
            <v>2021</v>
          </cell>
          <cell r="N648">
            <v>3047.433</v>
          </cell>
          <cell r="R648">
            <v>35361.317000000003</v>
          </cell>
          <cell r="S648" t="str">
            <v>Natural Gas</v>
          </cell>
        </row>
        <row r="649">
          <cell r="A649" t="str">
            <v>MD</v>
          </cell>
          <cell r="F649">
            <v>2022</v>
          </cell>
          <cell r="N649">
            <v>1893.646</v>
          </cell>
          <cell r="R649">
            <v>24369.232</v>
          </cell>
          <cell r="S649" t="str">
            <v>Natural Gas</v>
          </cell>
        </row>
        <row r="650">
          <cell r="A650" t="str">
            <v>MD</v>
          </cell>
          <cell r="F650">
            <v>2023</v>
          </cell>
          <cell r="N650">
            <v>7479.2359999999999</v>
          </cell>
          <cell r="R650">
            <v>125828.33100000001</v>
          </cell>
          <cell r="S650" t="str">
            <v>Natural Gas</v>
          </cell>
        </row>
        <row r="651">
          <cell r="A651" t="str">
            <v>MD</v>
          </cell>
          <cell r="F651">
            <v>2009</v>
          </cell>
          <cell r="N651">
            <v>1752538.21</v>
          </cell>
          <cell r="R651">
            <v>17081268.574999999</v>
          </cell>
          <cell r="S651" t="str">
            <v>Coal</v>
          </cell>
        </row>
        <row r="652">
          <cell r="A652" t="str">
            <v>MD</v>
          </cell>
          <cell r="F652">
            <v>2010</v>
          </cell>
          <cell r="N652">
            <v>1206393.253</v>
          </cell>
          <cell r="R652">
            <v>11758234.122</v>
          </cell>
          <cell r="S652" t="str">
            <v>Coal</v>
          </cell>
        </row>
        <row r="653">
          <cell r="A653" t="str">
            <v>MD</v>
          </cell>
          <cell r="F653">
            <v>2011</v>
          </cell>
          <cell r="N653">
            <v>1172257.0109999999</v>
          </cell>
          <cell r="R653">
            <v>11425504.710000001</v>
          </cell>
          <cell r="S653" t="str">
            <v>Coal</v>
          </cell>
        </row>
        <row r="654">
          <cell r="A654" t="str">
            <v>MD</v>
          </cell>
          <cell r="F654">
            <v>2012</v>
          </cell>
          <cell r="N654">
            <v>848692.16399999999</v>
          </cell>
          <cell r="R654">
            <v>8271871.659</v>
          </cell>
          <cell r="S654" t="str">
            <v>Coal</v>
          </cell>
        </row>
        <row r="655">
          <cell r="A655" t="str">
            <v>MD</v>
          </cell>
          <cell r="F655">
            <v>2013</v>
          </cell>
          <cell r="N655">
            <v>1308019.3259999999</v>
          </cell>
          <cell r="R655">
            <v>12748700.33</v>
          </cell>
          <cell r="S655" t="str">
            <v>Coal</v>
          </cell>
        </row>
        <row r="656">
          <cell r="A656" t="str">
            <v>MD</v>
          </cell>
          <cell r="F656">
            <v>2014</v>
          </cell>
          <cell r="N656">
            <v>1057870.9480000001</v>
          </cell>
          <cell r="R656">
            <v>10167413.341</v>
          </cell>
          <cell r="S656" t="str">
            <v>Coal</v>
          </cell>
        </row>
        <row r="657">
          <cell r="A657" t="str">
            <v>MD</v>
          </cell>
          <cell r="F657">
            <v>2015</v>
          </cell>
          <cell r="N657">
            <v>1270606.827</v>
          </cell>
          <cell r="R657">
            <v>12319277.079</v>
          </cell>
          <cell r="S657" t="str">
            <v>Coal</v>
          </cell>
        </row>
        <row r="658">
          <cell r="A658" t="str">
            <v>MD</v>
          </cell>
          <cell r="F658">
            <v>2016</v>
          </cell>
          <cell r="N658">
            <v>1179049.301</v>
          </cell>
          <cell r="R658">
            <v>11491702.641000001</v>
          </cell>
          <cell r="S658" t="str">
            <v>Coal</v>
          </cell>
        </row>
        <row r="659">
          <cell r="A659" t="str">
            <v>MD</v>
          </cell>
          <cell r="F659">
            <v>2017</v>
          </cell>
          <cell r="N659">
            <v>203723.22099999999</v>
          </cell>
          <cell r="R659">
            <v>1985601.8770000001</v>
          </cell>
          <cell r="S659" t="str">
            <v>Coal</v>
          </cell>
        </row>
        <row r="660">
          <cell r="A660" t="str">
            <v>MD</v>
          </cell>
          <cell r="F660">
            <v>2018</v>
          </cell>
          <cell r="N660">
            <v>429819.75900000002</v>
          </cell>
          <cell r="R660">
            <v>4189270.2489999998</v>
          </cell>
          <cell r="S660" t="str">
            <v>Coal</v>
          </cell>
        </row>
        <row r="661">
          <cell r="A661" t="str">
            <v>MD</v>
          </cell>
          <cell r="F661">
            <v>2019</v>
          </cell>
          <cell r="N661">
            <v>164813.19899999999</v>
          </cell>
          <cell r="R661">
            <v>1606366.52</v>
          </cell>
          <cell r="S661" t="str">
            <v>Coal</v>
          </cell>
        </row>
        <row r="662">
          <cell r="A662" t="str">
            <v>MD</v>
          </cell>
          <cell r="F662">
            <v>2020</v>
          </cell>
          <cell r="N662">
            <v>97148.82</v>
          </cell>
          <cell r="R662">
            <v>946862.09699999995</v>
          </cell>
          <cell r="S662" t="str">
            <v>Coal</v>
          </cell>
        </row>
        <row r="663">
          <cell r="A663" t="str">
            <v>MD</v>
          </cell>
          <cell r="F663">
            <v>2021</v>
          </cell>
          <cell r="N663">
            <v>158599.17199999999</v>
          </cell>
          <cell r="R663">
            <v>1545789.888</v>
          </cell>
          <cell r="S663" t="str">
            <v>Coal</v>
          </cell>
        </row>
        <row r="664">
          <cell r="A664" t="str">
            <v>MD</v>
          </cell>
          <cell r="F664">
            <v>2022</v>
          </cell>
          <cell r="N664">
            <v>150661.21400000001</v>
          </cell>
          <cell r="R664">
            <v>1468423.683</v>
          </cell>
          <cell r="S664" t="str">
            <v>Coal</v>
          </cell>
        </row>
        <row r="665">
          <cell r="A665" t="str">
            <v>MD</v>
          </cell>
          <cell r="F665">
            <v>2023</v>
          </cell>
          <cell r="N665">
            <v>71880.126000000004</v>
          </cell>
          <cell r="R665">
            <v>700591.16</v>
          </cell>
          <cell r="S665" t="str">
            <v>Coal</v>
          </cell>
        </row>
        <row r="666">
          <cell r="A666" t="str">
            <v>MD</v>
          </cell>
          <cell r="F666">
            <v>2009</v>
          </cell>
          <cell r="N666">
            <v>8548.23</v>
          </cell>
          <cell r="R666">
            <v>107143.583</v>
          </cell>
          <cell r="S666" t="str">
            <v>Other</v>
          </cell>
        </row>
        <row r="667">
          <cell r="A667" t="str">
            <v>MD</v>
          </cell>
          <cell r="F667">
            <v>2010</v>
          </cell>
          <cell r="N667">
            <v>37318.525000000001</v>
          </cell>
          <cell r="R667">
            <v>463642.47499999998</v>
          </cell>
          <cell r="S667" t="str">
            <v>Other</v>
          </cell>
        </row>
        <row r="668">
          <cell r="A668" t="str">
            <v>MD</v>
          </cell>
          <cell r="F668">
            <v>2011</v>
          </cell>
          <cell r="N668">
            <v>28190.179</v>
          </cell>
          <cell r="R668">
            <v>348684.06400000001</v>
          </cell>
          <cell r="S668" t="str">
            <v>Other</v>
          </cell>
        </row>
        <row r="669">
          <cell r="A669" t="str">
            <v>MD</v>
          </cell>
          <cell r="F669">
            <v>2012</v>
          </cell>
          <cell r="N669">
            <v>12775.322</v>
          </cell>
          <cell r="R669">
            <v>160299.50700000001</v>
          </cell>
          <cell r="S669" t="str">
            <v>Other</v>
          </cell>
        </row>
        <row r="670">
          <cell r="A670" t="str">
            <v>MD</v>
          </cell>
          <cell r="F670">
            <v>2013</v>
          </cell>
          <cell r="N670">
            <v>21483.134999999998</v>
          </cell>
          <cell r="R670">
            <v>266572.90500000003</v>
          </cell>
          <cell r="S670" t="str">
            <v>Other</v>
          </cell>
        </row>
        <row r="671">
          <cell r="A671" t="str">
            <v>MD</v>
          </cell>
          <cell r="F671">
            <v>2014</v>
          </cell>
          <cell r="N671">
            <v>90203.53</v>
          </cell>
          <cell r="R671">
            <v>1113593.2930000001</v>
          </cell>
          <cell r="S671" t="str">
            <v>Other</v>
          </cell>
        </row>
        <row r="672">
          <cell r="A672" t="str">
            <v>MD</v>
          </cell>
          <cell r="F672">
            <v>2015</v>
          </cell>
          <cell r="N672">
            <v>49268.847999999998</v>
          </cell>
          <cell r="R672">
            <v>610768.69499999995</v>
          </cell>
          <cell r="S672" t="str">
            <v>Other</v>
          </cell>
        </row>
        <row r="673">
          <cell r="A673" t="str">
            <v>MD</v>
          </cell>
          <cell r="F673">
            <v>2016</v>
          </cell>
          <cell r="N673">
            <v>18621.904999999999</v>
          </cell>
          <cell r="R673">
            <v>232846.08100000001</v>
          </cell>
          <cell r="S673" t="str">
            <v>Other</v>
          </cell>
        </row>
        <row r="674">
          <cell r="A674" t="str">
            <v>MD</v>
          </cell>
          <cell r="F674">
            <v>2017</v>
          </cell>
          <cell r="N674">
            <v>15264.512000000001</v>
          </cell>
          <cell r="R674">
            <v>191428.864</v>
          </cell>
          <cell r="S674" t="str">
            <v>Other</v>
          </cell>
        </row>
        <row r="675">
          <cell r="A675" t="str">
            <v>MD</v>
          </cell>
          <cell r="F675">
            <v>2018</v>
          </cell>
          <cell r="N675">
            <v>51662.809000000001</v>
          </cell>
          <cell r="R675">
            <v>639024.09499999997</v>
          </cell>
          <cell r="S675" t="str">
            <v>Other</v>
          </cell>
        </row>
        <row r="676">
          <cell r="A676" t="str">
            <v>MD</v>
          </cell>
          <cell r="F676">
            <v>2019</v>
          </cell>
          <cell r="N676">
            <v>12241.216</v>
          </cell>
          <cell r="R676">
            <v>154796.995</v>
          </cell>
          <cell r="S676" t="str">
            <v>Other</v>
          </cell>
        </row>
        <row r="677">
          <cell r="A677" t="str">
            <v>MD</v>
          </cell>
          <cell r="F677">
            <v>2020</v>
          </cell>
          <cell r="N677">
            <v>9994.3259999999991</v>
          </cell>
          <cell r="R677">
            <v>135523.133</v>
          </cell>
          <cell r="S677" t="str">
            <v>Other</v>
          </cell>
        </row>
        <row r="678">
          <cell r="A678" t="str">
            <v>MD</v>
          </cell>
          <cell r="F678">
            <v>2021</v>
          </cell>
          <cell r="N678">
            <v>13036.608</v>
          </cell>
          <cell r="R678">
            <v>169812.47</v>
          </cell>
          <cell r="S678" t="str">
            <v>Other</v>
          </cell>
        </row>
        <row r="679">
          <cell r="A679" t="str">
            <v>MD</v>
          </cell>
          <cell r="F679">
            <v>2022</v>
          </cell>
          <cell r="N679">
            <v>18141.671999999999</v>
          </cell>
          <cell r="R679">
            <v>231789.43299999999</v>
          </cell>
          <cell r="S679" t="str">
            <v>Other</v>
          </cell>
        </row>
        <row r="680">
          <cell r="A680" t="str">
            <v>MD</v>
          </cell>
          <cell r="F680">
            <v>2023</v>
          </cell>
          <cell r="N680">
            <v>5791.0029999999997</v>
          </cell>
          <cell r="R680">
            <v>80563.520000000004</v>
          </cell>
          <cell r="S680" t="str">
            <v>Other</v>
          </cell>
        </row>
        <row r="681">
          <cell r="A681" t="str">
            <v>MD</v>
          </cell>
          <cell r="F681">
            <v>2009</v>
          </cell>
          <cell r="N681">
            <v>30381.326000000001</v>
          </cell>
          <cell r="R681">
            <v>508345.88</v>
          </cell>
          <cell r="S681" t="str">
            <v>Natural Gas</v>
          </cell>
        </row>
        <row r="682">
          <cell r="A682" t="str">
            <v>MD</v>
          </cell>
          <cell r="F682">
            <v>2010</v>
          </cell>
          <cell r="N682">
            <v>40333.89</v>
          </cell>
          <cell r="R682">
            <v>497238.52</v>
          </cell>
          <cell r="S682" t="str">
            <v>Natural Gas</v>
          </cell>
        </row>
        <row r="683">
          <cell r="A683" t="str">
            <v>MD</v>
          </cell>
          <cell r="F683">
            <v>2011</v>
          </cell>
          <cell r="N683">
            <v>40255.086000000003</v>
          </cell>
          <cell r="R683">
            <v>600940.89399999997</v>
          </cell>
          <cell r="S683" t="str">
            <v>Natural Gas</v>
          </cell>
        </row>
        <row r="684">
          <cell r="A684" t="str">
            <v>MD</v>
          </cell>
          <cell r="F684">
            <v>2012</v>
          </cell>
          <cell r="N684">
            <v>69801.273000000001</v>
          </cell>
          <cell r="R684">
            <v>1168141.486</v>
          </cell>
          <cell r="S684" t="str">
            <v>Natural Gas</v>
          </cell>
        </row>
        <row r="685">
          <cell r="A685" t="str">
            <v>MD</v>
          </cell>
          <cell r="F685">
            <v>2013</v>
          </cell>
          <cell r="N685">
            <v>62388.218000000001</v>
          </cell>
          <cell r="R685">
            <v>983316.20200000005</v>
          </cell>
          <cell r="S685" t="str">
            <v>Natural Gas</v>
          </cell>
        </row>
        <row r="686">
          <cell r="A686" t="str">
            <v>MD</v>
          </cell>
          <cell r="F686">
            <v>2014</v>
          </cell>
          <cell r="N686">
            <v>71749.554000000004</v>
          </cell>
          <cell r="R686">
            <v>1033923.656</v>
          </cell>
          <cell r="S686" t="str">
            <v>Natural Gas</v>
          </cell>
        </row>
        <row r="687">
          <cell r="A687" t="str">
            <v>MD</v>
          </cell>
          <cell r="F687">
            <v>2015</v>
          </cell>
          <cell r="N687">
            <v>209582.481</v>
          </cell>
          <cell r="R687">
            <v>3523901.3539999998</v>
          </cell>
          <cell r="S687" t="str">
            <v>Natural Gas</v>
          </cell>
        </row>
        <row r="688">
          <cell r="A688" t="str">
            <v>MD</v>
          </cell>
          <cell r="F688">
            <v>2016</v>
          </cell>
          <cell r="N688">
            <v>188072.97899999999</v>
          </cell>
          <cell r="R688">
            <v>3124840.1189999999</v>
          </cell>
          <cell r="S688" t="str">
            <v>Natural Gas</v>
          </cell>
        </row>
        <row r="689">
          <cell r="A689" t="str">
            <v>MD</v>
          </cell>
          <cell r="F689">
            <v>2017</v>
          </cell>
          <cell r="N689">
            <v>56603.442999999999</v>
          </cell>
          <cell r="R689">
            <v>927569.57200000004</v>
          </cell>
          <cell r="S689" t="str">
            <v>Natural Gas</v>
          </cell>
        </row>
        <row r="690">
          <cell r="A690" t="str">
            <v>MD</v>
          </cell>
          <cell r="F690">
            <v>2018</v>
          </cell>
          <cell r="N690">
            <v>76090.952000000005</v>
          </cell>
          <cell r="R690">
            <v>1199505.9820000001</v>
          </cell>
          <cell r="S690" t="str">
            <v>Natural Gas</v>
          </cell>
        </row>
        <row r="691">
          <cell r="A691" t="str">
            <v>MD</v>
          </cell>
          <cell r="F691">
            <v>2019</v>
          </cell>
          <cell r="N691">
            <v>44875.383000000002</v>
          </cell>
          <cell r="R691">
            <v>728577.39599999995</v>
          </cell>
          <cell r="S691" t="str">
            <v>Natural Gas</v>
          </cell>
        </row>
        <row r="692">
          <cell r="A692" t="str">
            <v>MD</v>
          </cell>
          <cell r="F692">
            <v>2020</v>
          </cell>
          <cell r="N692">
            <v>62332.966</v>
          </cell>
          <cell r="R692">
            <v>1018313.403</v>
          </cell>
          <cell r="S692" t="str">
            <v>Natural Gas</v>
          </cell>
        </row>
        <row r="693">
          <cell r="A693" t="str">
            <v>MD</v>
          </cell>
          <cell r="F693">
            <v>2021</v>
          </cell>
          <cell r="N693">
            <v>52482.442999999999</v>
          </cell>
          <cell r="R693">
            <v>872212.34299999999</v>
          </cell>
          <cell r="S693" t="str">
            <v>Natural Gas</v>
          </cell>
        </row>
        <row r="694">
          <cell r="A694" t="str">
            <v>MD</v>
          </cell>
          <cell r="F694">
            <v>2022</v>
          </cell>
          <cell r="N694">
            <v>83682.308000000005</v>
          </cell>
          <cell r="R694">
            <v>1348507.2620000001</v>
          </cell>
          <cell r="S694" t="str">
            <v>Natural Gas</v>
          </cell>
        </row>
        <row r="695">
          <cell r="A695" t="str">
            <v>MD</v>
          </cell>
          <cell r="F695">
            <v>2023</v>
          </cell>
          <cell r="N695">
            <v>93676.604000000007</v>
          </cell>
          <cell r="R695">
            <v>1570871.93</v>
          </cell>
          <cell r="S695" t="str">
            <v>Natural Gas</v>
          </cell>
        </row>
        <row r="696">
          <cell r="A696" t="str">
            <v>MD</v>
          </cell>
          <cell r="F696">
            <v>2015</v>
          </cell>
          <cell r="N696">
            <v>25430.241000000002</v>
          </cell>
          <cell r="R696">
            <v>427925.9</v>
          </cell>
          <cell r="S696" t="str">
            <v>Natural Gas</v>
          </cell>
        </row>
        <row r="697">
          <cell r="A697" t="str">
            <v>MD</v>
          </cell>
          <cell r="F697">
            <v>2016</v>
          </cell>
          <cell r="N697">
            <v>92815.179000000004</v>
          </cell>
          <cell r="R697">
            <v>1535793.936</v>
          </cell>
          <cell r="S697" t="str">
            <v>Natural Gas</v>
          </cell>
        </row>
        <row r="698">
          <cell r="A698" t="str">
            <v>MD</v>
          </cell>
          <cell r="F698">
            <v>2017</v>
          </cell>
          <cell r="N698">
            <v>45573.970999999998</v>
          </cell>
          <cell r="R698">
            <v>760681.08700000006</v>
          </cell>
          <cell r="S698" t="str">
            <v>Natural Gas</v>
          </cell>
        </row>
        <row r="699">
          <cell r="A699" t="str">
            <v>MD</v>
          </cell>
          <cell r="F699">
            <v>2018</v>
          </cell>
          <cell r="N699">
            <v>52399.792999999998</v>
          </cell>
          <cell r="R699">
            <v>864227.98100000003</v>
          </cell>
          <cell r="S699" t="str">
            <v>Natural Gas</v>
          </cell>
        </row>
        <row r="700">
          <cell r="A700" t="str">
            <v>MD</v>
          </cell>
          <cell r="F700">
            <v>2019</v>
          </cell>
          <cell r="N700">
            <v>42892.553</v>
          </cell>
          <cell r="R700">
            <v>717967.02899999998</v>
          </cell>
          <cell r="S700" t="str">
            <v>Natural Gas</v>
          </cell>
        </row>
        <row r="701">
          <cell r="A701" t="str">
            <v>MD</v>
          </cell>
          <cell r="F701">
            <v>2020</v>
          </cell>
          <cell r="N701">
            <v>29541.714</v>
          </cell>
          <cell r="R701">
            <v>497002.51899999997</v>
          </cell>
          <cell r="S701" t="str">
            <v>Natural Gas</v>
          </cell>
        </row>
        <row r="702">
          <cell r="A702" t="str">
            <v>MD</v>
          </cell>
          <cell r="F702">
            <v>2021</v>
          </cell>
          <cell r="N702">
            <v>45531.514000000003</v>
          </cell>
          <cell r="R702">
            <v>762743.95799999998</v>
          </cell>
          <cell r="S702" t="str">
            <v>Natural Gas</v>
          </cell>
        </row>
        <row r="703">
          <cell r="A703" t="str">
            <v>MD</v>
          </cell>
          <cell r="F703">
            <v>2022</v>
          </cell>
          <cell r="N703">
            <v>64683.029000000002</v>
          </cell>
          <cell r="R703">
            <v>1086657.3370000001</v>
          </cell>
          <cell r="S703" t="str">
            <v>Natural Gas</v>
          </cell>
        </row>
        <row r="704">
          <cell r="A704" t="str">
            <v>MD</v>
          </cell>
          <cell r="F704">
            <v>2023</v>
          </cell>
          <cell r="N704">
            <v>58435.250999999997</v>
          </cell>
          <cell r="R704">
            <v>981598.32799999998</v>
          </cell>
          <cell r="S704" t="str">
            <v>Natural Gas</v>
          </cell>
        </row>
        <row r="705">
          <cell r="A705" t="str">
            <v>MD</v>
          </cell>
          <cell r="F705">
            <v>2015</v>
          </cell>
          <cell r="N705">
            <v>26201.518</v>
          </cell>
          <cell r="R705">
            <v>440896.44699999999</v>
          </cell>
          <cell r="S705" t="str">
            <v>Natural Gas</v>
          </cell>
        </row>
        <row r="706">
          <cell r="A706" t="str">
            <v>MD</v>
          </cell>
          <cell r="F706">
            <v>2016</v>
          </cell>
          <cell r="N706">
            <v>84480.442999999999</v>
          </cell>
          <cell r="R706">
            <v>1396081.9680000001</v>
          </cell>
          <cell r="S706" t="str">
            <v>Natural Gas</v>
          </cell>
        </row>
        <row r="707">
          <cell r="A707" t="str">
            <v>MD</v>
          </cell>
          <cell r="F707">
            <v>2017</v>
          </cell>
          <cell r="N707">
            <v>43900.125</v>
          </cell>
          <cell r="R707">
            <v>732447.28500000003</v>
          </cell>
          <cell r="S707" t="str">
            <v>Natural Gas</v>
          </cell>
        </row>
        <row r="708">
          <cell r="A708" t="str">
            <v>MD</v>
          </cell>
          <cell r="F708">
            <v>2018</v>
          </cell>
          <cell r="N708">
            <v>50288.599000000002</v>
          </cell>
          <cell r="R708">
            <v>828634.18500000006</v>
          </cell>
          <cell r="S708" t="str">
            <v>Natural Gas</v>
          </cell>
        </row>
        <row r="709">
          <cell r="A709" t="str">
            <v>MD</v>
          </cell>
          <cell r="F709">
            <v>2019</v>
          </cell>
          <cell r="N709">
            <v>43456.648000000001</v>
          </cell>
          <cell r="R709">
            <v>725665.87800000003</v>
          </cell>
          <cell r="S709" t="str">
            <v>Natural Gas</v>
          </cell>
        </row>
        <row r="710">
          <cell r="A710" t="str">
            <v>MD</v>
          </cell>
          <cell r="F710">
            <v>2020</v>
          </cell>
          <cell r="N710">
            <v>33069.788999999997</v>
          </cell>
          <cell r="R710">
            <v>556376.42299999995</v>
          </cell>
          <cell r="S710" t="str">
            <v>Natural Gas</v>
          </cell>
        </row>
        <row r="711">
          <cell r="A711" t="str">
            <v>MD</v>
          </cell>
          <cell r="F711">
            <v>2021</v>
          </cell>
          <cell r="N711">
            <v>52708.940999999999</v>
          </cell>
          <cell r="R711">
            <v>883518.679</v>
          </cell>
          <cell r="S711" t="str">
            <v>Natural Gas</v>
          </cell>
        </row>
        <row r="712">
          <cell r="A712" t="str">
            <v>MD</v>
          </cell>
          <cell r="F712">
            <v>2022</v>
          </cell>
          <cell r="N712">
            <v>62901.222999999998</v>
          </cell>
          <cell r="R712">
            <v>1056761.6669999999</v>
          </cell>
          <cell r="S712" t="str">
            <v>Natural Gas</v>
          </cell>
        </row>
        <row r="713">
          <cell r="A713" t="str">
            <v>MD</v>
          </cell>
          <cell r="F713">
            <v>2023</v>
          </cell>
          <cell r="N713">
            <v>9692.4660000000003</v>
          </cell>
          <cell r="R713">
            <v>163092.883</v>
          </cell>
          <cell r="S713" t="str">
            <v>Natural Gas</v>
          </cell>
        </row>
        <row r="714">
          <cell r="A714" t="str">
            <v>MD</v>
          </cell>
          <cell r="F714">
            <v>2009</v>
          </cell>
          <cell r="N714">
            <v>2086.8890000000001</v>
          </cell>
          <cell r="R714">
            <v>25718.334999999999</v>
          </cell>
          <cell r="S714" t="str">
            <v>Diesel Oil</v>
          </cell>
        </row>
        <row r="715">
          <cell r="A715" t="str">
            <v>MD</v>
          </cell>
          <cell r="F715">
            <v>2010</v>
          </cell>
          <cell r="N715">
            <v>6946.0959999999995</v>
          </cell>
          <cell r="R715">
            <v>85613.095000000001</v>
          </cell>
          <cell r="S715" t="str">
            <v>Diesel Oil</v>
          </cell>
        </row>
        <row r="716">
          <cell r="A716" t="str">
            <v>MD</v>
          </cell>
          <cell r="F716">
            <v>2011</v>
          </cell>
          <cell r="N716">
            <v>6269.9369999999999</v>
          </cell>
          <cell r="R716">
            <v>77273.72</v>
          </cell>
          <cell r="S716" t="str">
            <v>Diesel Oil</v>
          </cell>
        </row>
        <row r="717">
          <cell r="A717" t="str">
            <v>MD</v>
          </cell>
          <cell r="F717">
            <v>2012</v>
          </cell>
          <cell r="N717">
            <v>1543.999</v>
          </cell>
          <cell r="R717">
            <v>19024.669999999998</v>
          </cell>
          <cell r="S717" t="str">
            <v>Diesel Oil</v>
          </cell>
        </row>
        <row r="718">
          <cell r="A718" t="str">
            <v>MD</v>
          </cell>
          <cell r="F718">
            <v>2013</v>
          </cell>
          <cell r="N718">
            <v>4396.3909999999996</v>
          </cell>
          <cell r="R718">
            <v>54179.72</v>
          </cell>
          <cell r="S718" t="str">
            <v>Diesel Oil</v>
          </cell>
        </row>
        <row r="719">
          <cell r="A719" t="str">
            <v>MD</v>
          </cell>
          <cell r="F719">
            <v>2014</v>
          </cell>
          <cell r="N719">
            <v>7030.9359999999997</v>
          </cell>
          <cell r="R719">
            <v>86642.005999999994</v>
          </cell>
          <cell r="S719" t="str">
            <v>Diesel Oil</v>
          </cell>
        </row>
        <row r="720">
          <cell r="A720" t="str">
            <v>MD</v>
          </cell>
          <cell r="F720">
            <v>2015</v>
          </cell>
          <cell r="N720">
            <v>4328.732</v>
          </cell>
          <cell r="R720">
            <v>53347.963000000003</v>
          </cell>
          <cell r="S720" t="str">
            <v>Diesel Oil</v>
          </cell>
        </row>
        <row r="721">
          <cell r="A721" t="str">
            <v>MD</v>
          </cell>
          <cell r="F721">
            <v>2016</v>
          </cell>
          <cell r="N721">
            <v>3618.8240000000001</v>
          </cell>
          <cell r="R721">
            <v>44599.409</v>
          </cell>
          <cell r="S721" t="str">
            <v>Diesel Oil</v>
          </cell>
        </row>
        <row r="722">
          <cell r="A722" t="str">
            <v>MD</v>
          </cell>
          <cell r="F722">
            <v>2017</v>
          </cell>
          <cell r="N722">
            <v>4014.8159999999998</v>
          </cell>
          <cell r="R722">
            <v>49474.684000000001</v>
          </cell>
          <cell r="S722" t="str">
            <v>Diesel Oil</v>
          </cell>
        </row>
        <row r="723">
          <cell r="A723" t="str">
            <v>MD</v>
          </cell>
          <cell r="F723">
            <v>2018</v>
          </cell>
          <cell r="N723">
            <v>6386.3410000000003</v>
          </cell>
          <cell r="R723">
            <v>78699.827000000005</v>
          </cell>
          <cell r="S723" t="str">
            <v>Diesel Oil</v>
          </cell>
        </row>
        <row r="724">
          <cell r="A724" t="str">
            <v>MD</v>
          </cell>
          <cell r="F724">
            <v>2019</v>
          </cell>
          <cell r="N724">
            <v>1634.807</v>
          </cell>
          <cell r="R724">
            <v>20144.710999999999</v>
          </cell>
          <cell r="S724" t="str">
            <v>Diesel Oil</v>
          </cell>
        </row>
        <row r="725">
          <cell r="A725" t="str">
            <v>MD</v>
          </cell>
          <cell r="F725">
            <v>2020</v>
          </cell>
          <cell r="N725">
            <v>5999.9979999999996</v>
          </cell>
          <cell r="R725">
            <v>73939.603000000003</v>
          </cell>
          <cell r="S725" t="str">
            <v>Diesel Oil</v>
          </cell>
        </row>
        <row r="726">
          <cell r="A726" t="str">
            <v>MD</v>
          </cell>
          <cell r="F726">
            <v>2021</v>
          </cell>
          <cell r="N726">
            <v>3405.623</v>
          </cell>
          <cell r="R726">
            <v>41965.625</v>
          </cell>
          <cell r="S726" t="str">
            <v>Diesel Oil</v>
          </cell>
        </row>
        <row r="727">
          <cell r="A727" t="str">
            <v>MD</v>
          </cell>
          <cell r="F727">
            <v>2022</v>
          </cell>
          <cell r="N727">
            <v>4087.7640000000001</v>
          </cell>
          <cell r="R727">
            <v>50381.021000000001</v>
          </cell>
          <cell r="S727" t="str">
            <v>Diesel Oil</v>
          </cell>
        </row>
        <row r="728">
          <cell r="A728" t="str">
            <v>MD</v>
          </cell>
          <cell r="F728">
            <v>2023</v>
          </cell>
          <cell r="N728">
            <v>2417.4369999999999</v>
          </cell>
          <cell r="R728">
            <v>29794.53</v>
          </cell>
          <cell r="S728" t="str">
            <v>Diesel Oil</v>
          </cell>
        </row>
        <row r="729">
          <cell r="A729" t="str">
            <v>MD</v>
          </cell>
          <cell r="F729">
            <v>2009</v>
          </cell>
          <cell r="N729">
            <v>1680.0160000000001</v>
          </cell>
          <cell r="R729">
            <v>20705.264999999999</v>
          </cell>
          <cell r="S729" t="str">
            <v>Diesel Oil</v>
          </cell>
        </row>
        <row r="730">
          <cell r="A730" t="str">
            <v>MD</v>
          </cell>
          <cell r="F730">
            <v>2010</v>
          </cell>
          <cell r="N730">
            <v>7369.9690000000001</v>
          </cell>
          <cell r="R730">
            <v>90822.974000000002</v>
          </cell>
          <cell r="S730" t="str">
            <v>Diesel Oil</v>
          </cell>
        </row>
        <row r="731">
          <cell r="A731" t="str">
            <v>MD</v>
          </cell>
          <cell r="F731">
            <v>2011</v>
          </cell>
          <cell r="N731">
            <v>6377.3829999999998</v>
          </cell>
          <cell r="R731">
            <v>78594.599000000002</v>
          </cell>
          <cell r="S731" t="str">
            <v>Diesel Oil</v>
          </cell>
        </row>
        <row r="732">
          <cell r="A732" t="str">
            <v>MD</v>
          </cell>
          <cell r="F732">
            <v>2012</v>
          </cell>
          <cell r="N732">
            <v>2034.8050000000001</v>
          </cell>
          <cell r="R732">
            <v>25079.645</v>
          </cell>
          <cell r="S732" t="str">
            <v>Diesel Oil</v>
          </cell>
        </row>
        <row r="733">
          <cell r="A733" t="str">
            <v>MD</v>
          </cell>
          <cell r="F733">
            <v>2013</v>
          </cell>
          <cell r="N733">
            <v>2990.8429999999998</v>
          </cell>
          <cell r="R733">
            <v>36857.646999999997</v>
          </cell>
          <cell r="S733" t="str">
            <v>Diesel Oil</v>
          </cell>
        </row>
        <row r="734">
          <cell r="A734" t="str">
            <v>MD</v>
          </cell>
          <cell r="F734">
            <v>2014</v>
          </cell>
          <cell r="N734">
            <v>12430.157999999999</v>
          </cell>
          <cell r="R734">
            <v>153190.29399999999</v>
          </cell>
          <cell r="S734" t="str">
            <v>Diesel Oil</v>
          </cell>
        </row>
        <row r="735">
          <cell r="A735" t="str">
            <v>MD</v>
          </cell>
          <cell r="F735">
            <v>2015</v>
          </cell>
          <cell r="N735">
            <v>188.304</v>
          </cell>
          <cell r="R735">
            <v>2321.9070000000002</v>
          </cell>
          <cell r="S735" t="str">
            <v>Diesel Oil</v>
          </cell>
        </row>
        <row r="736">
          <cell r="A736" t="str">
            <v>MD</v>
          </cell>
          <cell r="F736">
            <v>2016</v>
          </cell>
          <cell r="S736" t="str">
            <v>Diesel Oil</v>
          </cell>
        </row>
        <row r="737">
          <cell r="A737" t="str">
            <v>MD</v>
          </cell>
          <cell r="F737">
            <v>2009</v>
          </cell>
          <cell r="N737">
            <v>1279.7639999999999</v>
          </cell>
          <cell r="R737">
            <v>15771.769</v>
          </cell>
          <cell r="S737" t="str">
            <v>Diesel Oil</v>
          </cell>
        </row>
        <row r="738">
          <cell r="A738" t="str">
            <v>MD</v>
          </cell>
          <cell r="F738">
            <v>2010</v>
          </cell>
          <cell r="N738">
            <v>7543.8469999999998</v>
          </cell>
          <cell r="R738">
            <v>92977.664000000004</v>
          </cell>
          <cell r="S738" t="str">
            <v>Diesel Oil</v>
          </cell>
        </row>
        <row r="739">
          <cell r="A739" t="str">
            <v>MD</v>
          </cell>
          <cell r="F739">
            <v>2011</v>
          </cell>
          <cell r="N739">
            <v>3837.556</v>
          </cell>
          <cell r="R739">
            <v>47293.345000000001</v>
          </cell>
          <cell r="S739" t="str">
            <v>Diesel Oil</v>
          </cell>
        </row>
        <row r="740">
          <cell r="A740" t="str">
            <v>MD</v>
          </cell>
          <cell r="F740">
            <v>2012</v>
          </cell>
          <cell r="N740">
            <v>1449.982</v>
          </cell>
          <cell r="R740">
            <v>17871.859</v>
          </cell>
          <cell r="S740" t="str">
            <v>Diesel Oil</v>
          </cell>
        </row>
        <row r="741">
          <cell r="A741" t="str">
            <v>MD</v>
          </cell>
          <cell r="F741">
            <v>2013</v>
          </cell>
          <cell r="N741">
            <v>247.952</v>
          </cell>
          <cell r="R741">
            <v>3055.6149999999998</v>
          </cell>
          <cell r="S741" t="str">
            <v>Diesel Oil</v>
          </cell>
        </row>
        <row r="742">
          <cell r="A742" t="str">
            <v>MD</v>
          </cell>
          <cell r="F742">
            <v>2014</v>
          </cell>
          <cell r="N742">
            <v>641.08600000000001</v>
          </cell>
          <cell r="R742">
            <v>7898.9719999999998</v>
          </cell>
          <cell r="S742" t="str">
            <v>Diesel Oil</v>
          </cell>
        </row>
        <row r="743">
          <cell r="A743" t="str">
            <v>MD</v>
          </cell>
          <cell r="F743">
            <v>2015</v>
          </cell>
          <cell r="N743">
            <v>4306.6760000000004</v>
          </cell>
          <cell r="R743">
            <v>53072.108</v>
          </cell>
          <cell r="S743" t="str">
            <v>Diesel Oil</v>
          </cell>
        </row>
        <row r="744">
          <cell r="A744" t="str">
            <v>MD</v>
          </cell>
          <cell r="F744">
            <v>2016</v>
          </cell>
          <cell r="N744">
            <v>4098.6319999999996</v>
          </cell>
          <cell r="R744">
            <v>50518.036999999997</v>
          </cell>
          <cell r="S744" t="str">
            <v>Diesel Oil</v>
          </cell>
        </row>
        <row r="745">
          <cell r="A745" t="str">
            <v>MD</v>
          </cell>
          <cell r="F745">
            <v>2017</v>
          </cell>
          <cell r="N745">
            <v>2082.9879999999998</v>
          </cell>
          <cell r="R745">
            <v>25671.786</v>
          </cell>
          <cell r="S745" t="str">
            <v>Diesel Oil</v>
          </cell>
        </row>
        <row r="746">
          <cell r="A746" t="str">
            <v>MD</v>
          </cell>
          <cell r="F746">
            <v>2018</v>
          </cell>
          <cell r="N746">
            <v>6810.9350000000004</v>
          </cell>
          <cell r="R746">
            <v>83934.523000000001</v>
          </cell>
          <cell r="S746" t="str">
            <v>Diesel Oil</v>
          </cell>
        </row>
        <row r="747">
          <cell r="A747" t="str">
            <v>MD</v>
          </cell>
          <cell r="F747">
            <v>2019</v>
          </cell>
          <cell r="N747">
            <v>1547.585</v>
          </cell>
          <cell r="R747">
            <v>19071.936000000002</v>
          </cell>
          <cell r="S747" t="str">
            <v>Diesel Oil</v>
          </cell>
        </row>
        <row r="748">
          <cell r="A748" t="str">
            <v>MD</v>
          </cell>
          <cell r="F748">
            <v>2020</v>
          </cell>
          <cell r="N748">
            <v>5013.491</v>
          </cell>
          <cell r="R748">
            <v>61781.351000000002</v>
          </cell>
          <cell r="S748" t="str">
            <v>Diesel Oil</v>
          </cell>
        </row>
        <row r="749">
          <cell r="A749" t="str">
            <v>MD</v>
          </cell>
          <cell r="F749">
            <v>2021</v>
          </cell>
          <cell r="N749">
            <v>2720.6790000000001</v>
          </cell>
          <cell r="R749">
            <v>33528.74</v>
          </cell>
          <cell r="S749" t="str">
            <v>Diesel Oil</v>
          </cell>
        </row>
        <row r="750">
          <cell r="A750" t="str">
            <v>MD</v>
          </cell>
          <cell r="F750">
            <v>2022</v>
          </cell>
          <cell r="N750">
            <v>1505.1690000000001</v>
          </cell>
          <cell r="R750">
            <v>18550.172999999999</v>
          </cell>
          <cell r="S750" t="str">
            <v>Diesel Oil</v>
          </cell>
        </row>
        <row r="751">
          <cell r="A751" t="str">
            <v>MD</v>
          </cell>
          <cell r="F751">
            <v>2023</v>
          </cell>
          <cell r="N751">
            <v>2360.56</v>
          </cell>
          <cell r="R751">
            <v>29092.526999999998</v>
          </cell>
          <cell r="S751" t="str">
            <v>Diesel Oil</v>
          </cell>
        </row>
        <row r="752">
          <cell r="A752" t="str">
            <v>MD</v>
          </cell>
          <cell r="F752">
            <v>2009</v>
          </cell>
          <cell r="N752">
            <v>1259.6559999999999</v>
          </cell>
          <cell r="R752">
            <v>15524.659</v>
          </cell>
          <cell r="S752" t="str">
            <v>Diesel Oil</v>
          </cell>
        </row>
        <row r="753">
          <cell r="A753" t="str">
            <v>MD</v>
          </cell>
          <cell r="F753">
            <v>2010</v>
          </cell>
          <cell r="N753">
            <v>6313.0889999999999</v>
          </cell>
          <cell r="R753">
            <v>77793.710000000006</v>
          </cell>
          <cell r="S753" t="str">
            <v>Diesel Oil</v>
          </cell>
        </row>
        <row r="754">
          <cell r="A754" t="str">
            <v>MD</v>
          </cell>
          <cell r="F754">
            <v>2011</v>
          </cell>
          <cell r="N754">
            <v>2566.0349999999999</v>
          </cell>
          <cell r="R754">
            <v>31620.312999999998</v>
          </cell>
          <cell r="S754" t="str">
            <v>Diesel Oil</v>
          </cell>
        </row>
        <row r="755">
          <cell r="A755" t="str">
            <v>MD</v>
          </cell>
          <cell r="F755">
            <v>2012</v>
          </cell>
          <cell r="N755">
            <v>1112.788</v>
          </cell>
          <cell r="R755">
            <v>13714.831</v>
          </cell>
          <cell r="S755" t="str">
            <v>Diesel Oil</v>
          </cell>
        </row>
        <row r="756">
          <cell r="A756" t="str">
            <v>MD</v>
          </cell>
          <cell r="F756">
            <v>2013</v>
          </cell>
          <cell r="N756">
            <v>3282.74</v>
          </cell>
          <cell r="R756">
            <v>40456.999000000003</v>
          </cell>
          <cell r="S756" t="str">
            <v>Diesel Oil</v>
          </cell>
        </row>
        <row r="757">
          <cell r="A757" t="str">
            <v>MD</v>
          </cell>
          <cell r="F757">
            <v>2014</v>
          </cell>
          <cell r="N757">
            <v>8489.1859999999997</v>
          </cell>
          <cell r="R757">
            <v>104615.428</v>
          </cell>
          <cell r="S757" t="str">
            <v>Diesel Oil</v>
          </cell>
        </row>
        <row r="758">
          <cell r="A758" t="str">
            <v>MD</v>
          </cell>
          <cell r="F758">
            <v>2015</v>
          </cell>
          <cell r="N758">
            <v>3096.875</v>
          </cell>
          <cell r="R758">
            <v>38163.631000000001</v>
          </cell>
          <cell r="S758" t="str">
            <v>Diesel Oil</v>
          </cell>
        </row>
        <row r="759">
          <cell r="A759" t="str">
            <v>MD</v>
          </cell>
          <cell r="F759">
            <v>2016</v>
          </cell>
          <cell r="N759">
            <v>2017.788</v>
          </cell>
          <cell r="R759">
            <v>24868.705999999998</v>
          </cell>
          <cell r="S759" t="str">
            <v>Diesel Oil</v>
          </cell>
        </row>
        <row r="760">
          <cell r="A760" t="str">
            <v>MD</v>
          </cell>
          <cell r="F760">
            <v>2017</v>
          </cell>
          <cell r="N760">
            <v>2017.8309999999999</v>
          </cell>
          <cell r="R760">
            <v>24864.212</v>
          </cell>
          <cell r="S760" t="str">
            <v>Diesel Oil</v>
          </cell>
        </row>
        <row r="761">
          <cell r="A761" t="str">
            <v>MD</v>
          </cell>
          <cell r="F761">
            <v>2018</v>
          </cell>
          <cell r="N761">
            <v>6007.39</v>
          </cell>
          <cell r="R761">
            <v>74036.593999999997</v>
          </cell>
          <cell r="S761" t="str">
            <v>Diesel Oil</v>
          </cell>
        </row>
        <row r="762">
          <cell r="A762" t="str">
            <v>MD</v>
          </cell>
          <cell r="F762">
            <v>2019</v>
          </cell>
          <cell r="N762">
            <v>1548.5930000000001</v>
          </cell>
          <cell r="R762">
            <v>19086.737000000001</v>
          </cell>
          <cell r="S762" t="str">
            <v>Diesel Oil</v>
          </cell>
        </row>
        <row r="763">
          <cell r="A763" t="str">
            <v>MD</v>
          </cell>
          <cell r="F763">
            <v>2020</v>
          </cell>
          <cell r="N763">
            <v>4705.3</v>
          </cell>
          <cell r="R763">
            <v>57988.819000000003</v>
          </cell>
          <cell r="S763" t="str">
            <v>Diesel Oil</v>
          </cell>
        </row>
        <row r="764">
          <cell r="A764" t="str">
            <v>MD</v>
          </cell>
          <cell r="F764">
            <v>2021</v>
          </cell>
          <cell r="N764">
            <v>2185.933</v>
          </cell>
          <cell r="R764">
            <v>26937.065999999999</v>
          </cell>
          <cell r="S764" t="str">
            <v>Diesel Oil</v>
          </cell>
        </row>
        <row r="765">
          <cell r="A765" t="str">
            <v>MD</v>
          </cell>
          <cell r="F765">
            <v>2022</v>
          </cell>
          <cell r="N765">
            <v>3925.288</v>
          </cell>
          <cell r="R765">
            <v>48373.336000000003</v>
          </cell>
          <cell r="S765" t="str">
            <v>Diesel Oil</v>
          </cell>
        </row>
        <row r="766">
          <cell r="A766" t="str">
            <v>MD</v>
          </cell>
          <cell r="F766">
            <v>2023</v>
          </cell>
          <cell r="N766">
            <v>1595.6310000000001</v>
          </cell>
          <cell r="R766">
            <v>19663.47</v>
          </cell>
          <cell r="S766" t="str">
            <v>Diesel Oil</v>
          </cell>
        </row>
        <row r="767">
          <cell r="A767" t="str">
            <v>MD</v>
          </cell>
          <cell r="F767">
            <v>2009</v>
          </cell>
          <cell r="N767">
            <v>1547.3009999999999</v>
          </cell>
          <cell r="R767">
            <v>26041.632000000001</v>
          </cell>
          <cell r="S767" t="str">
            <v>Natural Gas</v>
          </cell>
        </row>
        <row r="768">
          <cell r="A768" t="str">
            <v>MD</v>
          </cell>
          <cell r="F768">
            <v>2010</v>
          </cell>
          <cell r="N768">
            <v>6078.7060000000001</v>
          </cell>
          <cell r="R768">
            <v>102287.334</v>
          </cell>
          <cell r="S768" t="str">
            <v>Natural Gas</v>
          </cell>
        </row>
        <row r="769">
          <cell r="A769" t="str">
            <v>MD</v>
          </cell>
          <cell r="F769">
            <v>2011</v>
          </cell>
          <cell r="N769">
            <v>13289.406000000001</v>
          </cell>
          <cell r="R769">
            <v>223627.084</v>
          </cell>
          <cell r="S769" t="str">
            <v>Natural Gas</v>
          </cell>
        </row>
        <row r="770">
          <cell r="A770" t="str">
            <v>MD</v>
          </cell>
          <cell r="F770">
            <v>2012</v>
          </cell>
          <cell r="N770">
            <v>19096.460999999999</v>
          </cell>
          <cell r="R770">
            <v>321304.67499999999</v>
          </cell>
          <cell r="S770" t="str">
            <v>Natural Gas</v>
          </cell>
        </row>
        <row r="771">
          <cell r="A771" t="str">
            <v>MD</v>
          </cell>
          <cell r="F771">
            <v>2013</v>
          </cell>
          <cell r="N771">
            <v>14451.084000000001</v>
          </cell>
          <cell r="R771">
            <v>243163.66</v>
          </cell>
          <cell r="S771" t="str">
            <v>Natural Gas</v>
          </cell>
        </row>
        <row r="772">
          <cell r="A772" t="str">
            <v>MD</v>
          </cell>
          <cell r="F772">
            <v>2014</v>
          </cell>
          <cell r="N772">
            <v>12702.882</v>
          </cell>
          <cell r="R772">
            <v>213735.595</v>
          </cell>
          <cell r="S772" t="str">
            <v>Natural Gas</v>
          </cell>
        </row>
        <row r="773">
          <cell r="A773" t="str">
            <v>MD</v>
          </cell>
          <cell r="F773">
            <v>2015</v>
          </cell>
          <cell r="N773">
            <v>24551.887999999999</v>
          </cell>
          <cell r="R773">
            <v>413097.92099999997</v>
          </cell>
          <cell r="S773" t="str">
            <v>Natural Gas</v>
          </cell>
        </row>
        <row r="774">
          <cell r="A774" t="str">
            <v>MD</v>
          </cell>
          <cell r="F774">
            <v>2016</v>
          </cell>
          <cell r="S774" t="str">
            <v>Natural Gas</v>
          </cell>
        </row>
        <row r="775">
          <cell r="A775" t="str">
            <v>MD</v>
          </cell>
          <cell r="F775">
            <v>2009</v>
          </cell>
          <cell r="N775">
            <v>1184.2</v>
          </cell>
          <cell r="R775">
            <v>19923.2</v>
          </cell>
          <cell r="S775" t="str">
            <v>Natural Gas</v>
          </cell>
        </row>
        <row r="776">
          <cell r="A776" t="str">
            <v>MD</v>
          </cell>
          <cell r="F776">
            <v>2010</v>
          </cell>
          <cell r="N776">
            <v>5803.03</v>
          </cell>
          <cell r="R776">
            <v>96154.846999999994</v>
          </cell>
          <cell r="S776" t="str">
            <v>Natural Gas</v>
          </cell>
        </row>
        <row r="777">
          <cell r="A777" t="str">
            <v>MD</v>
          </cell>
          <cell r="F777">
            <v>2011</v>
          </cell>
          <cell r="N777">
            <v>750.87400000000002</v>
          </cell>
          <cell r="R777">
            <v>12637.109</v>
          </cell>
          <cell r="S777" t="str">
            <v>Natural Gas</v>
          </cell>
        </row>
        <row r="778">
          <cell r="A778" t="str">
            <v>MD</v>
          </cell>
          <cell r="F778">
            <v>2012</v>
          </cell>
          <cell r="N778">
            <v>613.71799999999996</v>
          </cell>
          <cell r="R778">
            <v>8865.1910000000007</v>
          </cell>
          <cell r="S778" t="str">
            <v>Natural Gas</v>
          </cell>
        </row>
        <row r="779">
          <cell r="A779" t="str">
            <v>MD</v>
          </cell>
          <cell r="F779">
            <v>2013</v>
          </cell>
          <cell r="N779">
            <v>6.4050000000000002</v>
          </cell>
          <cell r="R779">
            <v>107.97499999999999</v>
          </cell>
          <cell r="S779" t="str">
            <v>Natural Gas</v>
          </cell>
        </row>
        <row r="780">
          <cell r="A780" t="str">
            <v>MD</v>
          </cell>
          <cell r="F780">
            <v>2014</v>
          </cell>
          <cell r="N780">
            <v>4368</v>
          </cell>
          <cell r="R780">
            <v>53814.400000000001</v>
          </cell>
          <cell r="S780" t="str">
            <v>Natural Gas</v>
          </cell>
        </row>
        <row r="781">
          <cell r="A781" t="str">
            <v>MD</v>
          </cell>
          <cell r="F781">
            <v>2009</v>
          </cell>
          <cell r="S781" t="str">
            <v>Natural Gas</v>
          </cell>
        </row>
        <row r="782">
          <cell r="A782" t="str">
            <v>MD</v>
          </cell>
          <cell r="F782">
            <v>2010</v>
          </cell>
          <cell r="N782">
            <v>7566.076</v>
          </cell>
          <cell r="R782">
            <v>127309.43700000001</v>
          </cell>
          <cell r="S782" t="str">
            <v>Natural Gas</v>
          </cell>
        </row>
        <row r="783">
          <cell r="A783" t="str">
            <v>MD</v>
          </cell>
          <cell r="F783">
            <v>2011</v>
          </cell>
          <cell r="N783">
            <v>410.185</v>
          </cell>
          <cell r="R783">
            <v>6901.3159999999998</v>
          </cell>
          <cell r="S783" t="str">
            <v>Natural Gas</v>
          </cell>
        </row>
        <row r="784">
          <cell r="A784" t="str">
            <v>MD</v>
          </cell>
          <cell r="F784">
            <v>2012</v>
          </cell>
          <cell r="N784">
            <v>9270.7039999999997</v>
          </cell>
          <cell r="R784">
            <v>156008.24299999999</v>
          </cell>
          <cell r="S784" t="str">
            <v>Natural Gas</v>
          </cell>
        </row>
        <row r="785">
          <cell r="A785" t="str">
            <v>MD</v>
          </cell>
          <cell r="F785">
            <v>2013</v>
          </cell>
          <cell r="N785">
            <v>19921.210999999999</v>
          </cell>
          <cell r="R785">
            <v>335220.603</v>
          </cell>
          <cell r="S785" t="str">
            <v>Natural Gas</v>
          </cell>
        </row>
        <row r="786">
          <cell r="A786" t="str">
            <v>MD</v>
          </cell>
          <cell r="F786">
            <v>2014</v>
          </cell>
          <cell r="N786">
            <v>5974.6369999999997</v>
          </cell>
          <cell r="R786">
            <v>100537.69</v>
          </cell>
          <cell r="S786" t="str">
            <v>Natural Gas</v>
          </cell>
        </row>
        <row r="787">
          <cell r="A787" t="str">
            <v>MD</v>
          </cell>
          <cell r="F787">
            <v>2015</v>
          </cell>
          <cell r="N787">
            <v>21507.634999999998</v>
          </cell>
          <cell r="R787">
            <v>361922.46600000001</v>
          </cell>
          <cell r="S787" t="str">
            <v>Natural Gas</v>
          </cell>
        </row>
        <row r="788">
          <cell r="A788" t="str">
            <v>MD</v>
          </cell>
          <cell r="F788">
            <v>2016</v>
          </cell>
          <cell r="N788">
            <v>61030.002999999997</v>
          </cell>
          <cell r="R788">
            <v>1026958.921</v>
          </cell>
          <cell r="S788" t="str">
            <v>Natural Gas</v>
          </cell>
        </row>
        <row r="789">
          <cell r="A789" t="str">
            <v>MD</v>
          </cell>
          <cell r="F789">
            <v>2017</v>
          </cell>
          <cell r="N789">
            <v>19897.621999999999</v>
          </cell>
          <cell r="R789">
            <v>334810.59499999997</v>
          </cell>
          <cell r="S789" t="str">
            <v>Natural Gas</v>
          </cell>
        </row>
        <row r="790">
          <cell r="A790" t="str">
            <v>MD</v>
          </cell>
          <cell r="F790">
            <v>2018</v>
          </cell>
          <cell r="N790">
            <v>29444.153999999999</v>
          </cell>
          <cell r="R790">
            <v>495457.91399999999</v>
          </cell>
          <cell r="S790" t="str">
            <v>Natural Gas</v>
          </cell>
        </row>
        <row r="791">
          <cell r="A791" t="str">
            <v>MD</v>
          </cell>
          <cell r="F791">
            <v>2019</v>
          </cell>
          <cell r="N791">
            <v>41983.419000000002</v>
          </cell>
          <cell r="R791">
            <v>706367.9</v>
          </cell>
          <cell r="S791" t="str">
            <v>Natural Gas</v>
          </cell>
        </row>
        <row r="792">
          <cell r="A792" t="str">
            <v>MD</v>
          </cell>
          <cell r="F792">
            <v>2020</v>
          </cell>
          <cell r="N792">
            <v>3190.8049999999998</v>
          </cell>
          <cell r="R792">
            <v>53688.114999999998</v>
          </cell>
          <cell r="S792" t="str">
            <v>Natural Gas</v>
          </cell>
        </row>
        <row r="793">
          <cell r="A793" t="str">
            <v>MD</v>
          </cell>
          <cell r="F793">
            <v>2009</v>
          </cell>
          <cell r="N793">
            <v>25300.075000000001</v>
          </cell>
          <cell r="R793">
            <v>311786.40000000002</v>
          </cell>
          <cell r="S793" t="str">
            <v>Residual Oil</v>
          </cell>
        </row>
        <row r="794">
          <cell r="A794" t="str">
            <v>MD</v>
          </cell>
          <cell r="F794">
            <v>2010</v>
          </cell>
          <cell r="N794">
            <v>11920.45</v>
          </cell>
          <cell r="R794">
            <v>146889.77499999999</v>
          </cell>
          <cell r="S794" t="str">
            <v>Residual Oil</v>
          </cell>
        </row>
        <row r="795">
          <cell r="A795" t="str">
            <v>MD</v>
          </cell>
          <cell r="F795">
            <v>2011</v>
          </cell>
          <cell r="N795">
            <v>18142.2</v>
          </cell>
          <cell r="R795">
            <v>223573.6</v>
          </cell>
          <cell r="S795" t="str">
            <v>Residual Oil</v>
          </cell>
        </row>
        <row r="796">
          <cell r="A796" t="str">
            <v>MD</v>
          </cell>
          <cell r="F796">
            <v>2012</v>
          </cell>
          <cell r="N796">
            <v>5203.3500000000004</v>
          </cell>
          <cell r="R796">
            <v>64118.224999999999</v>
          </cell>
          <cell r="S796" t="str">
            <v>Residual Oil</v>
          </cell>
        </row>
        <row r="797">
          <cell r="A797" t="str">
            <v>MD</v>
          </cell>
          <cell r="F797">
            <v>2013</v>
          </cell>
          <cell r="N797">
            <v>7484.7250000000004</v>
          </cell>
          <cell r="R797">
            <v>92239.925000000003</v>
          </cell>
          <cell r="S797" t="str">
            <v>Residual Oil</v>
          </cell>
        </row>
        <row r="798">
          <cell r="A798" t="str">
            <v>MD</v>
          </cell>
          <cell r="F798">
            <v>2014</v>
          </cell>
          <cell r="N798">
            <v>21065.241000000002</v>
          </cell>
          <cell r="R798">
            <v>259597.08300000001</v>
          </cell>
          <cell r="S798" t="str">
            <v>Residual Oil</v>
          </cell>
        </row>
        <row r="799">
          <cell r="A799" t="str">
            <v>MD</v>
          </cell>
          <cell r="F799">
            <v>2015</v>
          </cell>
          <cell r="N799">
            <v>15678.874</v>
          </cell>
          <cell r="R799">
            <v>193216.981</v>
          </cell>
          <cell r="S799" t="str">
            <v>Residual Oil</v>
          </cell>
        </row>
        <row r="800">
          <cell r="A800" t="str">
            <v>MD</v>
          </cell>
          <cell r="F800">
            <v>2016</v>
          </cell>
          <cell r="N800">
            <v>8224.9480000000003</v>
          </cell>
          <cell r="R800">
            <v>101379.273</v>
          </cell>
          <cell r="S800" t="str">
            <v>Residual Oil</v>
          </cell>
        </row>
        <row r="801">
          <cell r="A801" t="str">
            <v>MD</v>
          </cell>
          <cell r="F801">
            <v>2017</v>
          </cell>
          <cell r="N801">
            <v>3127.893</v>
          </cell>
          <cell r="R801">
            <v>38550.046000000002</v>
          </cell>
          <cell r="S801" t="str">
            <v>Residual Oil</v>
          </cell>
        </row>
        <row r="802">
          <cell r="A802" t="str">
            <v>MD</v>
          </cell>
          <cell r="F802">
            <v>2018</v>
          </cell>
          <cell r="N802">
            <v>9176.3700000000008</v>
          </cell>
          <cell r="R802">
            <v>113078.35799999999</v>
          </cell>
          <cell r="S802" t="str">
            <v>Residual Oil</v>
          </cell>
        </row>
        <row r="803">
          <cell r="A803" t="str">
            <v>MD</v>
          </cell>
          <cell r="F803">
            <v>2019</v>
          </cell>
          <cell r="N803">
            <v>5356.1959999999999</v>
          </cell>
          <cell r="R803">
            <v>66008.141000000003</v>
          </cell>
          <cell r="S803" t="str">
            <v>Residual Oil</v>
          </cell>
        </row>
        <row r="804">
          <cell r="A804" t="str">
            <v>MD</v>
          </cell>
          <cell r="F804">
            <v>2020</v>
          </cell>
          <cell r="N804">
            <v>1953.048</v>
          </cell>
          <cell r="R804">
            <v>24066.25</v>
          </cell>
          <cell r="S804" t="str">
            <v>Residual Oil</v>
          </cell>
        </row>
        <row r="805">
          <cell r="A805" t="str">
            <v>MD</v>
          </cell>
          <cell r="F805">
            <v>2021</v>
          </cell>
          <cell r="N805">
            <v>4434.7470000000003</v>
          </cell>
          <cell r="R805">
            <v>54646.218999999997</v>
          </cell>
          <cell r="S805" t="str">
            <v>Residual Oil</v>
          </cell>
        </row>
        <row r="806">
          <cell r="A806" t="str">
            <v>MD</v>
          </cell>
          <cell r="F806">
            <v>2022</v>
          </cell>
          <cell r="N806">
            <v>13752.523999999999</v>
          </cell>
          <cell r="R806">
            <v>169488.35</v>
          </cell>
          <cell r="S806" t="str">
            <v>Residual Oil</v>
          </cell>
        </row>
        <row r="807">
          <cell r="A807" t="str">
            <v>MD</v>
          </cell>
          <cell r="F807">
            <v>2023</v>
          </cell>
          <cell r="N807">
            <v>12159.089</v>
          </cell>
          <cell r="R807">
            <v>149853.05900000001</v>
          </cell>
          <cell r="S807" t="str">
            <v>Residual Oil</v>
          </cell>
        </row>
        <row r="808">
          <cell r="A808" t="str">
            <v>MD</v>
          </cell>
          <cell r="F808">
            <v>2009</v>
          </cell>
          <cell r="N808">
            <v>121209.018</v>
          </cell>
          <cell r="R808">
            <v>1181384.324</v>
          </cell>
          <cell r="S808" t="str">
            <v>Coal</v>
          </cell>
        </row>
        <row r="809">
          <cell r="A809" t="str">
            <v>MD</v>
          </cell>
          <cell r="F809">
            <v>2010</v>
          </cell>
          <cell r="N809">
            <v>249488.079</v>
          </cell>
          <cell r="R809">
            <v>2431678.3149999999</v>
          </cell>
          <cell r="S809" t="str">
            <v>Coal</v>
          </cell>
        </row>
        <row r="810">
          <cell r="A810" t="str">
            <v>MD</v>
          </cell>
          <cell r="F810">
            <v>2011</v>
          </cell>
          <cell r="N810">
            <v>88998.94</v>
          </cell>
          <cell r="R810">
            <v>867431.24</v>
          </cell>
          <cell r="S810" t="str">
            <v>Coal</v>
          </cell>
        </row>
        <row r="811">
          <cell r="A811" t="str">
            <v>MD</v>
          </cell>
          <cell r="F811">
            <v>2012</v>
          </cell>
          <cell r="N811">
            <v>87381.486000000004</v>
          </cell>
          <cell r="R811">
            <v>851683.31099999999</v>
          </cell>
          <cell r="S811" t="str">
            <v>Coal</v>
          </cell>
        </row>
        <row r="812">
          <cell r="A812" t="str">
            <v>MD</v>
          </cell>
          <cell r="F812">
            <v>2009</v>
          </cell>
          <cell r="N812">
            <v>21166.137999999999</v>
          </cell>
          <cell r="R812">
            <v>206316.823</v>
          </cell>
          <cell r="S812" t="str">
            <v>Coal</v>
          </cell>
        </row>
        <row r="813">
          <cell r="A813" t="str">
            <v>MD</v>
          </cell>
          <cell r="F813">
            <v>2010</v>
          </cell>
          <cell r="N813">
            <v>63625.968000000001</v>
          </cell>
          <cell r="R813">
            <v>620117.53899999999</v>
          </cell>
          <cell r="S813" t="str">
            <v>Coal</v>
          </cell>
        </row>
        <row r="814">
          <cell r="A814" t="str">
            <v>MD</v>
          </cell>
          <cell r="F814">
            <v>2011</v>
          </cell>
          <cell r="N814">
            <v>19131.056</v>
          </cell>
          <cell r="R814">
            <v>186474.734</v>
          </cell>
          <cell r="S814" t="str">
            <v>Coal</v>
          </cell>
        </row>
        <row r="815">
          <cell r="A815" t="str">
            <v>MD</v>
          </cell>
          <cell r="F815">
            <v>2012</v>
          </cell>
          <cell r="N815">
            <v>5600.665</v>
          </cell>
          <cell r="R815">
            <v>54580.94</v>
          </cell>
          <cell r="S815" t="str">
            <v>Coal</v>
          </cell>
        </row>
        <row r="816">
          <cell r="A816" t="str">
            <v>MD</v>
          </cell>
          <cell r="F816">
            <v>2009</v>
          </cell>
          <cell r="N816">
            <v>2060522.487</v>
          </cell>
          <cell r="R816">
            <v>20112557.405000001</v>
          </cell>
          <cell r="S816" t="str">
            <v>Coal</v>
          </cell>
        </row>
        <row r="817">
          <cell r="A817" t="str">
            <v>MD</v>
          </cell>
          <cell r="F817">
            <v>2010</v>
          </cell>
          <cell r="N817">
            <v>2208328.6269999999</v>
          </cell>
          <cell r="R817">
            <v>21524232.353</v>
          </cell>
          <cell r="S817" t="str">
            <v>Coal</v>
          </cell>
        </row>
        <row r="818">
          <cell r="A818" t="str">
            <v>MD</v>
          </cell>
          <cell r="F818">
            <v>2011</v>
          </cell>
          <cell r="N818">
            <v>1624172.307</v>
          </cell>
          <cell r="R818">
            <v>15831770.093</v>
          </cell>
          <cell r="S818" t="str">
            <v>Coal</v>
          </cell>
        </row>
        <row r="819">
          <cell r="A819" t="str">
            <v>MD</v>
          </cell>
          <cell r="F819">
            <v>2012</v>
          </cell>
          <cell r="N819">
            <v>1081541.5349999999</v>
          </cell>
          <cell r="R819">
            <v>10780697.937999999</v>
          </cell>
          <cell r="S819" t="str">
            <v>Coal</v>
          </cell>
        </row>
        <row r="820">
          <cell r="A820" t="str">
            <v>MD</v>
          </cell>
          <cell r="F820">
            <v>2013</v>
          </cell>
          <cell r="N820">
            <v>1420486.3130000001</v>
          </cell>
          <cell r="R820">
            <v>13903648.094000001</v>
          </cell>
          <cell r="S820" t="str">
            <v>Coal</v>
          </cell>
        </row>
        <row r="821">
          <cell r="A821" t="str">
            <v>MD</v>
          </cell>
          <cell r="F821">
            <v>2014</v>
          </cell>
          <cell r="N821">
            <v>1370092.5090000001</v>
          </cell>
          <cell r="R821">
            <v>13367503.666999999</v>
          </cell>
          <cell r="S821" t="str">
            <v>Coal</v>
          </cell>
        </row>
        <row r="822">
          <cell r="A822" t="str">
            <v>MD</v>
          </cell>
          <cell r="F822">
            <v>2015</v>
          </cell>
          <cell r="N822">
            <v>910088.44099999999</v>
          </cell>
          <cell r="R822">
            <v>8891354.5920000002</v>
          </cell>
          <cell r="S822" t="str">
            <v>Coal</v>
          </cell>
        </row>
        <row r="823">
          <cell r="A823" t="str">
            <v>MD</v>
          </cell>
          <cell r="F823">
            <v>2016</v>
          </cell>
          <cell r="N823">
            <v>883943.41299999994</v>
          </cell>
          <cell r="R823">
            <v>8849537.9120000005</v>
          </cell>
          <cell r="S823" t="str">
            <v>Coal</v>
          </cell>
        </row>
        <row r="824">
          <cell r="A824" t="str">
            <v>MD</v>
          </cell>
          <cell r="F824">
            <v>2017</v>
          </cell>
          <cell r="N824">
            <v>346187.37400000001</v>
          </cell>
          <cell r="R824">
            <v>3407340.048</v>
          </cell>
          <cell r="S824" t="str">
            <v>Coal</v>
          </cell>
        </row>
        <row r="825">
          <cell r="A825" t="str">
            <v>MD</v>
          </cell>
          <cell r="F825">
            <v>2018</v>
          </cell>
          <cell r="N825">
            <v>629644.79500000004</v>
          </cell>
          <cell r="R825">
            <v>6245087.9890000001</v>
          </cell>
          <cell r="S825" t="str">
            <v>Coal</v>
          </cell>
        </row>
        <row r="826">
          <cell r="A826" t="str">
            <v>MD</v>
          </cell>
          <cell r="F826">
            <v>2019</v>
          </cell>
          <cell r="N826">
            <v>261300.65900000001</v>
          </cell>
          <cell r="R826">
            <v>2566228.341</v>
          </cell>
          <cell r="S826" t="str">
            <v>Coal</v>
          </cell>
        </row>
        <row r="827">
          <cell r="A827" t="str">
            <v>MD</v>
          </cell>
          <cell r="F827">
            <v>2020</v>
          </cell>
          <cell r="N827">
            <v>238240.29699999999</v>
          </cell>
          <cell r="R827">
            <v>2395598.0869999998</v>
          </cell>
          <cell r="S827" t="str">
            <v>Coal</v>
          </cell>
        </row>
        <row r="828">
          <cell r="A828" t="str">
            <v>MD</v>
          </cell>
          <cell r="F828">
            <v>2021</v>
          </cell>
          <cell r="N828">
            <v>509727.86499999999</v>
          </cell>
          <cell r="R828">
            <v>5071257.9359999998</v>
          </cell>
          <cell r="S828" t="str">
            <v>Coal</v>
          </cell>
        </row>
        <row r="829">
          <cell r="A829" t="str">
            <v>MD</v>
          </cell>
          <cell r="F829">
            <v>2009</v>
          </cell>
          <cell r="N829">
            <v>2047951.433</v>
          </cell>
          <cell r="R829">
            <v>19996623.642999999</v>
          </cell>
          <cell r="S829" t="str">
            <v>Coal</v>
          </cell>
        </row>
        <row r="830">
          <cell r="A830" t="str">
            <v>MD</v>
          </cell>
          <cell r="F830">
            <v>2010</v>
          </cell>
          <cell r="N830">
            <v>2107496.1749999998</v>
          </cell>
          <cell r="R830">
            <v>20542284.170000002</v>
          </cell>
          <cell r="S830" t="str">
            <v>Coal</v>
          </cell>
        </row>
        <row r="831">
          <cell r="A831" t="str">
            <v>MD</v>
          </cell>
          <cell r="F831">
            <v>2011</v>
          </cell>
          <cell r="N831">
            <v>2195844.949</v>
          </cell>
          <cell r="R831">
            <v>21405238.089000002</v>
          </cell>
          <cell r="S831" t="str">
            <v>Coal</v>
          </cell>
        </row>
        <row r="832">
          <cell r="A832" t="str">
            <v>MD</v>
          </cell>
          <cell r="F832">
            <v>2012</v>
          </cell>
          <cell r="N832">
            <v>955873.01599999995</v>
          </cell>
          <cell r="R832">
            <v>9496761.8969999999</v>
          </cell>
          <cell r="S832" t="str">
            <v>Coal</v>
          </cell>
        </row>
        <row r="833">
          <cell r="A833" t="str">
            <v>MD</v>
          </cell>
          <cell r="F833">
            <v>2013</v>
          </cell>
          <cell r="N833">
            <v>1278779.615</v>
          </cell>
          <cell r="R833">
            <v>12474517.266000001</v>
          </cell>
          <cell r="S833" t="str">
            <v>Coal</v>
          </cell>
        </row>
        <row r="834">
          <cell r="A834" t="str">
            <v>MD</v>
          </cell>
          <cell r="F834">
            <v>2014</v>
          </cell>
          <cell r="N834">
            <v>1601098.0630000001</v>
          </cell>
          <cell r="R834">
            <v>15729082.618000001</v>
          </cell>
          <cell r="S834" t="str">
            <v>Coal</v>
          </cell>
        </row>
        <row r="835">
          <cell r="A835" t="str">
            <v>MD</v>
          </cell>
          <cell r="F835">
            <v>2015</v>
          </cell>
          <cell r="N835">
            <v>649978.755</v>
          </cell>
          <cell r="R835">
            <v>6351692.4649999999</v>
          </cell>
          <cell r="S835" t="str">
            <v>Coal</v>
          </cell>
        </row>
        <row r="836">
          <cell r="A836" t="str">
            <v>MD</v>
          </cell>
          <cell r="F836">
            <v>2016</v>
          </cell>
          <cell r="N836">
            <v>741064.97100000002</v>
          </cell>
          <cell r="R836">
            <v>7467764.0590000004</v>
          </cell>
          <cell r="S836" t="str">
            <v>Coal</v>
          </cell>
        </row>
        <row r="837">
          <cell r="A837" t="str">
            <v>MD</v>
          </cell>
          <cell r="F837">
            <v>2017</v>
          </cell>
          <cell r="N837">
            <v>247341.43700000001</v>
          </cell>
          <cell r="R837">
            <v>2427491.1809999999</v>
          </cell>
          <cell r="S837" t="str">
            <v>Coal</v>
          </cell>
        </row>
        <row r="838">
          <cell r="A838" t="str">
            <v>MD</v>
          </cell>
          <cell r="F838">
            <v>2018</v>
          </cell>
          <cell r="N838">
            <v>541552.12600000005</v>
          </cell>
          <cell r="R838">
            <v>5345275.6859999998</v>
          </cell>
          <cell r="S838" t="str">
            <v>Coal</v>
          </cell>
        </row>
        <row r="839">
          <cell r="A839" t="str">
            <v>MD</v>
          </cell>
          <cell r="F839">
            <v>2019</v>
          </cell>
          <cell r="N839">
            <v>337831.54</v>
          </cell>
          <cell r="R839">
            <v>3320068.0460000001</v>
          </cell>
          <cell r="S839" t="str">
            <v>Coal</v>
          </cell>
        </row>
        <row r="840">
          <cell r="A840" t="str">
            <v>MD</v>
          </cell>
          <cell r="F840">
            <v>2020</v>
          </cell>
          <cell r="N840">
            <v>32152.880000000001</v>
          </cell>
          <cell r="R840">
            <v>321020.27600000001</v>
          </cell>
          <cell r="S840" t="str">
            <v>Coal</v>
          </cell>
        </row>
        <row r="841">
          <cell r="A841" t="str">
            <v>MD</v>
          </cell>
          <cell r="F841">
            <v>2021</v>
          </cell>
          <cell r="N841">
            <v>341021.96899999998</v>
          </cell>
          <cell r="R841">
            <v>3368581.6290000002</v>
          </cell>
          <cell r="S841" t="str">
            <v>Coal</v>
          </cell>
        </row>
        <row r="842">
          <cell r="A842" t="str">
            <v>MD</v>
          </cell>
          <cell r="F842">
            <v>2009</v>
          </cell>
          <cell r="N842">
            <v>124681.70699999999</v>
          </cell>
          <cell r="R842">
            <v>1951136.5209999999</v>
          </cell>
          <cell r="S842" t="str">
            <v>Residual Oil</v>
          </cell>
        </row>
        <row r="843">
          <cell r="A843" t="str">
            <v>MD</v>
          </cell>
          <cell r="F843">
            <v>2010</v>
          </cell>
          <cell r="N843">
            <v>336812.92800000001</v>
          </cell>
          <cell r="R843">
            <v>5622178.3619999997</v>
          </cell>
          <cell r="S843" t="str">
            <v>Residual Oil</v>
          </cell>
        </row>
        <row r="844">
          <cell r="A844" t="str">
            <v>MD</v>
          </cell>
          <cell r="F844">
            <v>2011</v>
          </cell>
          <cell r="N844">
            <v>256903.43</v>
          </cell>
          <cell r="R844">
            <v>4294455.0760000004</v>
          </cell>
          <cell r="S844" t="str">
            <v>Residual Oil</v>
          </cell>
        </row>
        <row r="845">
          <cell r="A845" t="str">
            <v>MD</v>
          </cell>
          <cell r="F845">
            <v>2012</v>
          </cell>
          <cell r="N845">
            <v>974777.51199999999</v>
          </cell>
          <cell r="R845">
            <v>16443617.827</v>
          </cell>
          <cell r="S845" t="str">
            <v>Residual Oil</v>
          </cell>
        </row>
        <row r="846">
          <cell r="A846" t="str">
            <v>MD</v>
          </cell>
          <cell r="F846">
            <v>2013</v>
          </cell>
          <cell r="N846">
            <v>151242.111</v>
          </cell>
          <cell r="R846">
            <v>2551245.6439999999</v>
          </cell>
          <cell r="S846" t="str">
            <v>Residual Oil</v>
          </cell>
        </row>
        <row r="847">
          <cell r="A847" t="str">
            <v>MD</v>
          </cell>
          <cell r="F847">
            <v>2014</v>
          </cell>
          <cell r="N847">
            <v>159089.91200000001</v>
          </cell>
          <cell r="R847">
            <v>2683574.6919999998</v>
          </cell>
          <cell r="S847" t="str">
            <v>Residual Oil</v>
          </cell>
        </row>
        <row r="848">
          <cell r="A848" t="str">
            <v>MD</v>
          </cell>
          <cell r="F848">
            <v>2015</v>
          </cell>
          <cell r="N848">
            <v>196075.12599999999</v>
          </cell>
          <cell r="R848">
            <v>3307356.4840000002</v>
          </cell>
          <cell r="S848" t="str">
            <v>Natural Gas</v>
          </cell>
        </row>
        <row r="849">
          <cell r="A849" t="str">
            <v>MD</v>
          </cell>
          <cell r="F849">
            <v>2016</v>
          </cell>
          <cell r="N849">
            <v>282743.25099999999</v>
          </cell>
          <cell r="R849">
            <v>4769403.5750000002</v>
          </cell>
          <cell r="S849" t="str">
            <v>Natural Gas</v>
          </cell>
        </row>
        <row r="850">
          <cell r="A850" t="str">
            <v>MD</v>
          </cell>
          <cell r="F850">
            <v>2017</v>
          </cell>
          <cell r="N850">
            <v>60796.650999999998</v>
          </cell>
          <cell r="R850">
            <v>1025558.6189999999</v>
          </cell>
          <cell r="S850" t="str">
            <v>Natural Gas</v>
          </cell>
        </row>
        <row r="851">
          <cell r="A851" t="str">
            <v>MD</v>
          </cell>
          <cell r="F851">
            <v>2018</v>
          </cell>
          <cell r="N851">
            <v>182286.76699999999</v>
          </cell>
          <cell r="R851">
            <v>3074973.9670000002</v>
          </cell>
          <cell r="S851" t="str">
            <v>Natural Gas</v>
          </cell>
        </row>
        <row r="852">
          <cell r="A852" t="str">
            <v>MD</v>
          </cell>
          <cell r="F852">
            <v>2019</v>
          </cell>
          <cell r="N852">
            <v>31933.257000000001</v>
          </cell>
          <cell r="R852">
            <v>538685.46100000001</v>
          </cell>
          <cell r="S852" t="str">
            <v>Natural Gas</v>
          </cell>
        </row>
        <row r="853">
          <cell r="A853" t="str">
            <v>MD</v>
          </cell>
          <cell r="F853">
            <v>2020</v>
          </cell>
          <cell r="N853">
            <v>59849.911</v>
          </cell>
          <cell r="R853">
            <v>1009620.546</v>
          </cell>
          <cell r="S853" t="str">
            <v>Natural Gas</v>
          </cell>
        </row>
        <row r="854">
          <cell r="A854" t="str">
            <v>MD</v>
          </cell>
          <cell r="F854">
            <v>2021</v>
          </cell>
          <cell r="N854">
            <v>45071.750999999997</v>
          </cell>
          <cell r="R854">
            <v>760321.40500000003</v>
          </cell>
          <cell r="S854" t="str">
            <v>Natural Gas</v>
          </cell>
        </row>
        <row r="855">
          <cell r="A855" t="str">
            <v>MD</v>
          </cell>
          <cell r="F855">
            <v>2022</v>
          </cell>
          <cell r="N855">
            <v>109764.66099999999</v>
          </cell>
          <cell r="R855">
            <v>1851638.1229999999</v>
          </cell>
          <cell r="S855" t="str">
            <v>Natural Gas</v>
          </cell>
        </row>
        <row r="856">
          <cell r="A856" t="str">
            <v>MD</v>
          </cell>
          <cell r="F856">
            <v>2023</v>
          </cell>
          <cell r="N856">
            <v>268340.64399999997</v>
          </cell>
          <cell r="R856">
            <v>4526704.4859999996</v>
          </cell>
          <cell r="S856" t="str">
            <v>Natural Gas</v>
          </cell>
        </row>
        <row r="857">
          <cell r="A857" t="str">
            <v>MD</v>
          </cell>
          <cell r="F857">
            <v>2009</v>
          </cell>
          <cell r="N857">
            <v>180110.37599999999</v>
          </cell>
          <cell r="R857">
            <v>2839602.071</v>
          </cell>
          <cell r="S857" t="str">
            <v>Residual Oil</v>
          </cell>
        </row>
        <row r="858">
          <cell r="A858" t="str">
            <v>MD</v>
          </cell>
          <cell r="F858">
            <v>2010</v>
          </cell>
          <cell r="N858">
            <v>474040.973</v>
          </cell>
          <cell r="R858">
            <v>7956466.0650000004</v>
          </cell>
          <cell r="S858" t="str">
            <v>Residual Oil</v>
          </cell>
        </row>
        <row r="859">
          <cell r="A859" t="str">
            <v>MD</v>
          </cell>
          <cell r="F859">
            <v>2011</v>
          </cell>
          <cell r="N859">
            <v>290821.34999999998</v>
          </cell>
          <cell r="R859">
            <v>4867186.0389999999</v>
          </cell>
          <cell r="S859" t="str">
            <v>Residual Oil</v>
          </cell>
        </row>
        <row r="860">
          <cell r="A860" t="str">
            <v>MD</v>
          </cell>
          <cell r="F860">
            <v>2012</v>
          </cell>
          <cell r="N860">
            <v>1148693.628</v>
          </cell>
          <cell r="R860">
            <v>19377437.173999999</v>
          </cell>
          <cell r="S860" t="str">
            <v>Residual Oil</v>
          </cell>
        </row>
        <row r="861">
          <cell r="A861" t="str">
            <v>MD</v>
          </cell>
          <cell r="F861">
            <v>2013</v>
          </cell>
          <cell r="N861">
            <v>351510.91899999999</v>
          </cell>
          <cell r="R861">
            <v>5929584.7489999998</v>
          </cell>
          <cell r="S861" t="str">
            <v>Residual Oil</v>
          </cell>
        </row>
        <row r="862">
          <cell r="A862" t="str">
            <v>MD</v>
          </cell>
          <cell r="F862">
            <v>2014</v>
          </cell>
          <cell r="N862">
            <v>137882.68100000001</v>
          </cell>
          <cell r="R862">
            <v>2325901.324</v>
          </cell>
          <cell r="S862" t="str">
            <v>Residual Oil</v>
          </cell>
        </row>
        <row r="863">
          <cell r="A863" t="str">
            <v>MD</v>
          </cell>
          <cell r="F863">
            <v>2015</v>
          </cell>
          <cell r="N863">
            <v>349059.94</v>
          </cell>
          <cell r="R863">
            <v>5888077.9419999998</v>
          </cell>
          <cell r="S863" t="str">
            <v>Natural Gas</v>
          </cell>
        </row>
        <row r="864">
          <cell r="A864" t="str">
            <v>MD</v>
          </cell>
          <cell r="F864">
            <v>2016</v>
          </cell>
          <cell r="N864">
            <v>599782.81799999997</v>
          </cell>
          <cell r="R864">
            <v>10117624.186000001</v>
          </cell>
          <cell r="S864" t="str">
            <v>Natural Gas</v>
          </cell>
        </row>
        <row r="865">
          <cell r="A865" t="str">
            <v>MD</v>
          </cell>
          <cell r="F865">
            <v>2017</v>
          </cell>
          <cell r="N865">
            <v>214803.554</v>
          </cell>
          <cell r="R865">
            <v>3623503.1860000002</v>
          </cell>
          <cell r="S865" t="str">
            <v>Natural Gas</v>
          </cell>
        </row>
        <row r="866">
          <cell r="A866" t="str">
            <v>MD</v>
          </cell>
          <cell r="F866">
            <v>2018</v>
          </cell>
          <cell r="N866">
            <v>215628.682</v>
          </cell>
          <cell r="R866">
            <v>3637471.0290000001</v>
          </cell>
          <cell r="S866" t="str">
            <v>Natural Gas</v>
          </cell>
        </row>
        <row r="867">
          <cell r="A867" t="str">
            <v>MD</v>
          </cell>
          <cell r="F867">
            <v>2019</v>
          </cell>
          <cell r="N867">
            <v>20103.313999999998</v>
          </cell>
          <cell r="R867">
            <v>339131.82699999999</v>
          </cell>
          <cell r="S867" t="str">
            <v>Natural Gas</v>
          </cell>
        </row>
        <row r="868">
          <cell r="A868" t="str">
            <v>MD</v>
          </cell>
          <cell r="F868">
            <v>2020</v>
          </cell>
          <cell r="N868">
            <v>100041.988</v>
          </cell>
          <cell r="R868">
            <v>1687601.159</v>
          </cell>
          <cell r="S868" t="str">
            <v>Natural Gas</v>
          </cell>
        </row>
        <row r="869">
          <cell r="A869" t="str">
            <v>MD</v>
          </cell>
          <cell r="F869">
            <v>2021</v>
          </cell>
          <cell r="N869">
            <v>50719.856</v>
          </cell>
          <cell r="R869">
            <v>855599.96499999997</v>
          </cell>
          <cell r="S869" t="str">
            <v>Natural Gas</v>
          </cell>
        </row>
        <row r="870">
          <cell r="A870" t="str">
            <v>MD</v>
          </cell>
          <cell r="F870">
            <v>2022</v>
          </cell>
          <cell r="N870">
            <v>78479.070000000007</v>
          </cell>
          <cell r="R870">
            <v>1323855.5530000001</v>
          </cell>
          <cell r="S870" t="str">
            <v>Natural Gas</v>
          </cell>
        </row>
        <row r="871">
          <cell r="A871" t="str">
            <v>MD</v>
          </cell>
          <cell r="F871">
            <v>2023</v>
          </cell>
          <cell r="N871">
            <v>227205.33900000001</v>
          </cell>
          <cell r="R871">
            <v>3832768.7659999998</v>
          </cell>
          <cell r="S871" t="str">
            <v>Natural Gas</v>
          </cell>
        </row>
        <row r="872">
          <cell r="A872" t="str">
            <v>MD</v>
          </cell>
          <cell r="F872">
            <v>2009</v>
          </cell>
          <cell r="N872">
            <v>676.78499999999997</v>
          </cell>
          <cell r="R872">
            <v>8341.8790000000008</v>
          </cell>
          <cell r="S872" t="str">
            <v>Diesel Oil</v>
          </cell>
        </row>
        <row r="873">
          <cell r="A873" t="str">
            <v>MD</v>
          </cell>
          <cell r="F873">
            <v>2010</v>
          </cell>
          <cell r="N873">
            <v>1549.7249999999999</v>
          </cell>
          <cell r="R873">
            <v>19101.814999999999</v>
          </cell>
          <cell r="S873" t="str">
            <v>Diesel Oil</v>
          </cell>
        </row>
        <row r="874">
          <cell r="A874" t="str">
            <v>MD</v>
          </cell>
          <cell r="F874">
            <v>2011</v>
          </cell>
          <cell r="N874">
            <v>854.34900000000005</v>
          </cell>
          <cell r="R874">
            <v>10527.418</v>
          </cell>
          <cell r="S874" t="str">
            <v>Diesel Oil</v>
          </cell>
        </row>
        <row r="875">
          <cell r="A875" t="str">
            <v>MD</v>
          </cell>
          <cell r="F875">
            <v>2012</v>
          </cell>
          <cell r="N875">
            <v>103.7</v>
          </cell>
          <cell r="R875">
            <v>1281</v>
          </cell>
          <cell r="S875" t="str">
            <v>Diesel Oil</v>
          </cell>
        </row>
        <row r="876">
          <cell r="A876" t="str">
            <v>MD</v>
          </cell>
          <cell r="F876">
            <v>2013</v>
          </cell>
          <cell r="N876">
            <v>886.1</v>
          </cell>
          <cell r="R876">
            <v>10938.2</v>
          </cell>
          <cell r="S876" t="str">
            <v>Diesel Oil</v>
          </cell>
        </row>
        <row r="877">
          <cell r="A877" t="str">
            <v>MD</v>
          </cell>
          <cell r="F877">
            <v>2014</v>
          </cell>
          <cell r="N877">
            <v>2467.3000000000002</v>
          </cell>
          <cell r="R877">
            <v>30451.8</v>
          </cell>
          <cell r="S877" t="str">
            <v>Diesel Oil</v>
          </cell>
        </row>
        <row r="878">
          <cell r="A878" t="str">
            <v>MD</v>
          </cell>
          <cell r="F878">
            <v>2015</v>
          </cell>
          <cell r="N878">
            <v>725.6</v>
          </cell>
          <cell r="R878">
            <v>8958.5</v>
          </cell>
          <cell r="S878" t="str">
            <v>Diesel Oil</v>
          </cell>
        </row>
        <row r="879">
          <cell r="A879" t="str">
            <v>MD</v>
          </cell>
          <cell r="F879">
            <v>2016</v>
          </cell>
          <cell r="N879">
            <v>455.2</v>
          </cell>
          <cell r="R879">
            <v>5620.1</v>
          </cell>
          <cell r="S879" t="str">
            <v>Diesel Oil</v>
          </cell>
        </row>
        <row r="880">
          <cell r="A880" t="str">
            <v>MD</v>
          </cell>
          <cell r="F880">
            <v>2017</v>
          </cell>
          <cell r="N880">
            <v>199.3</v>
          </cell>
          <cell r="R880">
            <v>2461</v>
          </cell>
          <cell r="S880" t="str">
            <v>Diesel Oil</v>
          </cell>
        </row>
        <row r="881">
          <cell r="A881" t="str">
            <v>MD</v>
          </cell>
          <cell r="F881">
            <v>2018</v>
          </cell>
          <cell r="N881">
            <v>458.7</v>
          </cell>
          <cell r="R881">
            <v>5665.1</v>
          </cell>
          <cell r="S881" t="str">
            <v>Diesel Oil</v>
          </cell>
        </row>
        <row r="882">
          <cell r="A882" t="str">
            <v>MD</v>
          </cell>
          <cell r="F882">
            <v>2019</v>
          </cell>
          <cell r="N882">
            <v>36.9</v>
          </cell>
          <cell r="R882">
            <v>457</v>
          </cell>
          <cell r="S882" t="str">
            <v>Diesel Oil</v>
          </cell>
        </row>
        <row r="883">
          <cell r="A883" t="str">
            <v>MD</v>
          </cell>
          <cell r="F883">
            <v>2020</v>
          </cell>
          <cell r="N883">
            <v>199.5</v>
          </cell>
          <cell r="R883">
            <v>2460.1999999999998</v>
          </cell>
          <cell r="S883" t="str">
            <v>Diesel Oil</v>
          </cell>
        </row>
        <row r="884">
          <cell r="A884" t="str">
            <v>MD</v>
          </cell>
          <cell r="F884">
            <v>2021</v>
          </cell>
          <cell r="N884">
            <v>379.9</v>
          </cell>
          <cell r="R884">
            <v>4689.8999999999996</v>
          </cell>
          <cell r="S884" t="str">
            <v>Diesel Oil</v>
          </cell>
        </row>
        <row r="885">
          <cell r="A885" t="str">
            <v>MD</v>
          </cell>
          <cell r="F885">
            <v>2022</v>
          </cell>
          <cell r="N885">
            <v>377.2</v>
          </cell>
          <cell r="R885">
            <v>4656</v>
          </cell>
          <cell r="S885" t="str">
            <v>Diesel Oil</v>
          </cell>
        </row>
        <row r="886">
          <cell r="A886" t="str">
            <v>MD</v>
          </cell>
          <cell r="F886">
            <v>2023</v>
          </cell>
          <cell r="N886">
            <v>259.8</v>
          </cell>
          <cell r="R886">
            <v>3204.9</v>
          </cell>
          <cell r="S886" t="str">
            <v>Diesel Oil</v>
          </cell>
        </row>
        <row r="887">
          <cell r="A887" t="str">
            <v>MD</v>
          </cell>
          <cell r="F887">
            <v>2009</v>
          </cell>
          <cell r="N887">
            <v>5701.87</v>
          </cell>
          <cell r="R887">
            <v>80100.781000000003</v>
          </cell>
          <cell r="S887" t="str">
            <v>Natural Gas</v>
          </cell>
        </row>
        <row r="888">
          <cell r="A888" t="str">
            <v>MD</v>
          </cell>
          <cell r="F888">
            <v>2010</v>
          </cell>
          <cell r="N888">
            <v>11459.944</v>
          </cell>
          <cell r="R888">
            <v>177899.20699999999</v>
          </cell>
          <cell r="S888" t="str">
            <v>Natural Gas</v>
          </cell>
        </row>
        <row r="889">
          <cell r="A889" t="str">
            <v>MD</v>
          </cell>
          <cell r="F889">
            <v>2011</v>
          </cell>
          <cell r="N889">
            <v>12403.651</v>
          </cell>
          <cell r="R889">
            <v>193368.58499999999</v>
          </cell>
          <cell r="S889" t="str">
            <v>Natural Gas</v>
          </cell>
        </row>
        <row r="890">
          <cell r="A890" t="str">
            <v>MD</v>
          </cell>
          <cell r="F890">
            <v>2012</v>
          </cell>
          <cell r="N890">
            <v>7681.0640000000003</v>
          </cell>
          <cell r="R890">
            <v>127821.022</v>
          </cell>
          <cell r="S890" t="str">
            <v>Natural Gas</v>
          </cell>
        </row>
        <row r="891">
          <cell r="A891" t="str">
            <v>MD</v>
          </cell>
          <cell r="F891">
            <v>2013</v>
          </cell>
          <cell r="N891">
            <v>5850.1</v>
          </cell>
          <cell r="R891">
            <v>90071.4</v>
          </cell>
          <cell r="S891" t="str">
            <v>Natural Gas</v>
          </cell>
        </row>
        <row r="892">
          <cell r="A892" t="str">
            <v>MD</v>
          </cell>
          <cell r="F892">
            <v>2014</v>
          </cell>
          <cell r="N892">
            <v>10540.6</v>
          </cell>
          <cell r="R892">
            <v>133386.5</v>
          </cell>
          <cell r="S892" t="str">
            <v>Natural Gas</v>
          </cell>
        </row>
        <row r="893">
          <cell r="A893" t="str">
            <v>MD</v>
          </cell>
          <cell r="F893">
            <v>2015</v>
          </cell>
          <cell r="N893">
            <v>3904.4</v>
          </cell>
          <cell r="R893">
            <v>58142</v>
          </cell>
          <cell r="S893" t="str">
            <v>Natural Gas</v>
          </cell>
        </row>
        <row r="894">
          <cell r="A894" t="str">
            <v>MD</v>
          </cell>
          <cell r="F894">
            <v>2016</v>
          </cell>
          <cell r="N894">
            <v>1788.8</v>
          </cell>
          <cell r="R894">
            <v>28070.2</v>
          </cell>
          <cell r="S894" t="str">
            <v>Natural Gas</v>
          </cell>
        </row>
        <row r="895">
          <cell r="A895" t="str">
            <v>MD</v>
          </cell>
          <cell r="F895">
            <v>2017</v>
          </cell>
          <cell r="N895">
            <v>1812.5</v>
          </cell>
          <cell r="R895">
            <v>24362</v>
          </cell>
          <cell r="S895" t="str">
            <v>Natural Gas</v>
          </cell>
        </row>
        <row r="896">
          <cell r="A896" t="str">
            <v>MD</v>
          </cell>
          <cell r="F896">
            <v>2018</v>
          </cell>
          <cell r="N896">
            <v>4739.3</v>
          </cell>
          <cell r="R896">
            <v>60409.2</v>
          </cell>
          <cell r="S896" t="str">
            <v>Natural Gas</v>
          </cell>
        </row>
        <row r="897">
          <cell r="A897" t="str">
            <v>MD</v>
          </cell>
          <cell r="F897">
            <v>2019</v>
          </cell>
          <cell r="N897">
            <v>1448.9</v>
          </cell>
          <cell r="R897">
            <v>19335.2</v>
          </cell>
          <cell r="S897" t="str">
            <v>Natural Gas</v>
          </cell>
        </row>
        <row r="898">
          <cell r="A898" t="str">
            <v>MD</v>
          </cell>
          <cell r="F898">
            <v>2020</v>
          </cell>
          <cell r="N898">
            <v>1979</v>
          </cell>
          <cell r="R898">
            <v>29126.5</v>
          </cell>
          <cell r="S898" t="str">
            <v>Natural Gas</v>
          </cell>
        </row>
        <row r="899">
          <cell r="A899" t="str">
            <v>MD</v>
          </cell>
          <cell r="F899">
            <v>2021</v>
          </cell>
          <cell r="N899">
            <v>1808.8</v>
          </cell>
          <cell r="R899">
            <v>27399.200000000001</v>
          </cell>
          <cell r="S899" t="str">
            <v>Natural Gas</v>
          </cell>
        </row>
        <row r="900">
          <cell r="A900" t="str">
            <v>MD</v>
          </cell>
          <cell r="F900">
            <v>2022</v>
          </cell>
          <cell r="N900">
            <v>1848</v>
          </cell>
          <cell r="R900">
            <v>23266.9</v>
          </cell>
          <cell r="S900" t="str">
            <v>Natural Gas</v>
          </cell>
        </row>
        <row r="901">
          <cell r="A901" t="str">
            <v>MD</v>
          </cell>
          <cell r="F901">
            <v>2023</v>
          </cell>
          <cell r="N901">
            <v>2997.6</v>
          </cell>
          <cell r="R901">
            <v>47198.8</v>
          </cell>
          <cell r="S901" t="str">
            <v>Natural Gas</v>
          </cell>
        </row>
        <row r="902">
          <cell r="A902" t="str">
            <v>MD</v>
          </cell>
          <cell r="F902">
            <v>2009</v>
          </cell>
          <cell r="N902">
            <v>6563.68</v>
          </cell>
          <cell r="R902">
            <v>95954.740999999995</v>
          </cell>
          <cell r="S902" t="str">
            <v>Natural Gas</v>
          </cell>
        </row>
        <row r="903">
          <cell r="A903" t="str">
            <v>MD</v>
          </cell>
          <cell r="F903">
            <v>2010</v>
          </cell>
          <cell r="N903">
            <v>12469.005999999999</v>
          </cell>
          <cell r="R903">
            <v>203078.18299999999</v>
          </cell>
          <cell r="S903" t="str">
            <v>Natural Gas</v>
          </cell>
        </row>
        <row r="904">
          <cell r="A904" t="str">
            <v>MD</v>
          </cell>
          <cell r="F904">
            <v>2011</v>
          </cell>
          <cell r="N904">
            <v>6575.759</v>
          </cell>
          <cell r="R904">
            <v>108352.817</v>
          </cell>
          <cell r="S904" t="str">
            <v>Natural Gas</v>
          </cell>
        </row>
        <row r="905">
          <cell r="A905" t="str">
            <v>MD</v>
          </cell>
          <cell r="F905">
            <v>2012</v>
          </cell>
          <cell r="N905">
            <v>6449.5439999999999</v>
          </cell>
          <cell r="R905">
            <v>107248.476</v>
          </cell>
          <cell r="S905" t="str">
            <v>Natural Gas</v>
          </cell>
        </row>
        <row r="906">
          <cell r="A906" t="str">
            <v>MD</v>
          </cell>
          <cell r="F906">
            <v>2013</v>
          </cell>
          <cell r="N906">
            <v>3650.5</v>
          </cell>
          <cell r="R906">
            <v>60672.4</v>
          </cell>
          <cell r="S906" t="str">
            <v>Natural Gas</v>
          </cell>
        </row>
        <row r="907">
          <cell r="A907" t="str">
            <v>MD</v>
          </cell>
          <cell r="F907">
            <v>2014</v>
          </cell>
          <cell r="N907">
            <v>4614.8</v>
          </cell>
          <cell r="R907">
            <v>66652.5</v>
          </cell>
          <cell r="S907" t="str">
            <v>Natural Gas</v>
          </cell>
        </row>
        <row r="908">
          <cell r="A908" t="str">
            <v>MD</v>
          </cell>
          <cell r="F908">
            <v>2015</v>
          </cell>
          <cell r="N908">
            <v>4810.8999999999996</v>
          </cell>
          <cell r="R908">
            <v>72378.3</v>
          </cell>
          <cell r="S908" t="str">
            <v>Natural Gas</v>
          </cell>
        </row>
        <row r="909">
          <cell r="A909" t="str">
            <v>MD</v>
          </cell>
          <cell r="F909">
            <v>2016</v>
          </cell>
          <cell r="N909">
            <v>2129.8000000000002</v>
          </cell>
          <cell r="R909">
            <v>32757.5</v>
          </cell>
          <cell r="S909" t="str">
            <v>Natural Gas</v>
          </cell>
        </row>
        <row r="910">
          <cell r="A910" t="str">
            <v>MD</v>
          </cell>
          <cell r="F910">
            <v>2017</v>
          </cell>
          <cell r="N910">
            <v>1788.8</v>
          </cell>
          <cell r="R910">
            <v>25330.2</v>
          </cell>
          <cell r="S910" t="str">
            <v>Natural Gas</v>
          </cell>
        </row>
        <row r="911">
          <cell r="A911" t="str">
            <v>MD</v>
          </cell>
          <cell r="F911">
            <v>2018</v>
          </cell>
          <cell r="N911">
            <v>4339.6000000000004</v>
          </cell>
          <cell r="R911">
            <v>53915.8</v>
          </cell>
          <cell r="S911" t="str">
            <v>Natural Gas</v>
          </cell>
        </row>
        <row r="912">
          <cell r="A912" t="str">
            <v>MD</v>
          </cell>
          <cell r="F912">
            <v>2019</v>
          </cell>
          <cell r="N912">
            <v>1381.4</v>
          </cell>
          <cell r="R912">
            <v>18328.2</v>
          </cell>
          <cell r="S912" t="str">
            <v>Natural Gas</v>
          </cell>
        </row>
        <row r="913">
          <cell r="A913" t="str">
            <v>MD</v>
          </cell>
          <cell r="F913">
            <v>2020</v>
          </cell>
          <cell r="N913">
            <v>1650.1</v>
          </cell>
          <cell r="R913">
            <v>25895.9</v>
          </cell>
          <cell r="S913" t="str">
            <v>Natural Gas</v>
          </cell>
        </row>
        <row r="914">
          <cell r="A914" t="str">
            <v>MD</v>
          </cell>
          <cell r="F914">
            <v>2021</v>
          </cell>
          <cell r="N914">
            <v>2060.6999999999998</v>
          </cell>
          <cell r="R914">
            <v>28948.2</v>
          </cell>
          <cell r="S914" t="str">
            <v>Natural Gas</v>
          </cell>
        </row>
        <row r="915">
          <cell r="A915" t="str">
            <v>MD</v>
          </cell>
          <cell r="F915">
            <v>2022</v>
          </cell>
          <cell r="N915">
            <v>5926.3</v>
          </cell>
          <cell r="R915">
            <v>73615.899999999994</v>
          </cell>
          <cell r="S915" t="str">
            <v>Natural Gas</v>
          </cell>
        </row>
        <row r="916">
          <cell r="A916" t="str">
            <v>MD</v>
          </cell>
          <cell r="F916">
            <v>2023</v>
          </cell>
          <cell r="N916">
            <v>5746.2</v>
          </cell>
          <cell r="R916">
            <v>95810</v>
          </cell>
          <cell r="S916" t="str">
            <v>Natural Gas</v>
          </cell>
        </row>
        <row r="917">
          <cell r="A917" t="str">
            <v>MD</v>
          </cell>
          <cell r="F917">
            <v>2009</v>
          </cell>
          <cell r="N917">
            <v>11218.948</v>
          </cell>
          <cell r="R917">
            <v>165363.92199999999</v>
          </cell>
          <cell r="S917" t="str">
            <v>Natural Gas</v>
          </cell>
        </row>
        <row r="918">
          <cell r="A918" t="str">
            <v>MD</v>
          </cell>
          <cell r="F918">
            <v>2010</v>
          </cell>
          <cell r="N918">
            <v>22452.191999999999</v>
          </cell>
          <cell r="R918">
            <v>350748.86200000002</v>
          </cell>
          <cell r="S918" t="str">
            <v>Natural Gas</v>
          </cell>
        </row>
        <row r="919">
          <cell r="A919" t="str">
            <v>MD</v>
          </cell>
          <cell r="F919">
            <v>2011</v>
          </cell>
          <cell r="N919">
            <v>11863.718000000001</v>
          </cell>
          <cell r="R919">
            <v>183849.86499999999</v>
          </cell>
          <cell r="S919" t="str">
            <v>Natural Gas</v>
          </cell>
        </row>
        <row r="920">
          <cell r="A920" t="str">
            <v>MD</v>
          </cell>
          <cell r="F920">
            <v>2012</v>
          </cell>
          <cell r="N920">
            <v>9523.5</v>
          </cell>
          <cell r="R920">
            <v>160420.1</v>
          </cell>
          <cell r="S920" t="str">
            <v>Natural Gas</v>
          </cell>
        </row>
        <row r="921">
          <cell r="A921" t="str">
            <v>MD</v>
          </cell>
          <cell r="F921">
            <v>2013</v>
          </cell>
          <cell r="N921">
            <v>6712.9</v>
          </cell>
          <cell r="R921">
            <v>109228.1</v>
          </cell>
          <cell r="S921" t="str">
            <v>Natural Gas</v>
          </cell>
        </row>
        <row r="922">
          <cell r="A922" t="str">
            <v>MD</v>
          </cell>
          <cell r="F922">
            <v>2014</v>
          </cell>
          <cell r="N922">
            <v>16168</v>
          </cell>
          <cell r="R922">
            <v>213264.3</v>
          </cell>
          <cell r="S922" t="str">
            <v>Natural Gas</v>
          </cell>
        </row>
        <row r="923">
          <cell r="A923" t="str">
            <v>MD</v>
          </cell>
          <cell r="F923">
            <v>2015</v>
          </cell>
          <cell r="N923">
            <v>6663.3</v>
          </cell>
          <cell r="R923">
            <v>103963.1</v>
          </cell>
          <cell r="S923" t="str">
            <v>Natural Gas</v>
          </cell>
        </row>
        <row r="924">
          <cell r="A924" t="str">
            <v>MD</v>
          </cell>
          <cell r="F924">
            <v>2016</v>
          </cell>
          <cell r="N924">
            <v>4275.8999999999996</v>
          </cell>
          <cell r="R924">
            <v>71274.2</v>
          </cell>
          <cell r="S924" t="str">
            <v>Natural Gas</v>
          </cell>
        </row>
        <row r="925">
          <cell r="A925" t="str">
            <v>MD</v>
          </cell>
          <cell r="F925">
            <v>2017</v>
          </cell>
          <cell r="N925">
            <v>3473.2</v>
          </cell>
          <cell r="R925">
            <v>46624.2</v>
          </cell>
          <cell r="S925" t="str">
            <v>Natural Gas</v>
          </cell>
        </row>
        <row r="926">
          <cell r="A926" t="str">
            <v>MD</v>
          </cell>
          <cell r="F926">
            <v>2018</v>
          </cell>
          <cell r="N926">
            <v>5663.2</v>
          </cell>
          <cell r="R926">
            <v>72590.899999999994</v>
          </cell>
          <cell r="S926" t="str">
            <v>Natural Gas</v>
          </cell>
        </row>
        <row r="927">
          <cell r="A927" t="str">
            <v>MD</v>
          </cell>
          <cell r="F927">
            <v>2019</v>
          </cell>
          <cell r="N927">
            <v>1405.5</v>
          </cell>
          <cell r="R927">
            <v>18966.900000000001</v>
          </cell>
          <cell r="S927" t="str">
            <v>Natural Gas</v>
          </cell>
        </row>
        <row r="928">
          <cell r="A928" t="str">
            <v>MD</v>
          </cell>
          <cell r="F928">
            <v>2020</v>
          </cell>
          <cell r="N928">
            <v>2067.6999999999998</v>
          </cell>
          <cell r="R928">
            <v>31575.200000000001</v>
          </cell>
          <cell r="S928" t="str">
            <v>Natural Gas</v>
          </cell>
        </row>
        <row r="929">
          <cell r="A929" t="str">
            <v>MD</v>
          </cell>
          <cell r="F929">
            <v>2021</v>
          </cell>
          <cell r="N929">
            <v>4637</v>
          </cell>
          <cell r="R929">
            <v>66436.2</v>
          </cell>
          <cell r="S929" t="str">
            <v>Natural Gas</v>
          </cell>
        </row>
        <row r="930">
          <cell r="A930" t="str">
            <v>MD</v>
          </cell>
          <cell r="F930">
            <v>2022</v>
          </cell>
          <cell r="N930">
            <v>5366.5</v>
          </cell>
          <cell r="R930">
            <v>74461.2</v>
          </cell>
          <cell r="S930" t="str">
            <v>Natural Gas</v>
          </cell>
        </row>
        <row r="931">
          <cell r="A931" t="str">
            <v>MD</v>
          </cell>
          <cell r="F931">
            <v>2023</v>
          </cell>
          <cell r="N931">
            <v>3732.2</v>
          </cell>
          <cell r="R931">
            <v>58757.2</v>
          </cell>
          <cell r="S931" t="str">
            <v>Natural Gas</v>
          </cell>
        </row>
        <row r="932">
          <cell r="A932" t="str">
            <v>MD</v>
          </cell>
          <cell r="F932">
            <v>2009</v>
          </cell>
          <cell r="N932">
            <v>12499.457</v>
          </cell>
          <cell r="R932">
            <v>187001.72399999999</v>
          </cell>
          <cell r="S932" t="str">
            <v>Natural Gas</v>
          </cell>
        </row>
        <row r="933">
          <cell r="A933" t="str">
            <v>MD</v>
          </cell>
          <cell r="F933">
            <v>2010</v>
          </cell>
          <cell r="N933">
            <v>22706.734</v>
          </cell>
          <cell r="R933">
            <v>367478.74900000001</v>
          </cell>
          <cell r="S933" t="str">
            <v>Natural Gas</v>
          </cell>
        </row>
        <row r="934">
          <cell r="A934" t="str">
            <v>MD</v>
          </cell>
          <cell r="F934">
            <v>2011</v>
          </cell>
          <cell r="N934">
            <v>15358.156999999999</v>
          </cell>
          <cell r="R934">
            <v>242148.77299999999</v>
          </cell>
          <cell r="S934" t="str">
            <v>Natural Gas</v>
          </cell>
        </row>
        <row r="935">
          <cell r="A935" t="str">
            <v>MD</v>
          </cell>
          <cell r="F935">
            <v>2012</v>
          </cell>
          <cell r="N935">
            <v>12334.8</v>
          </cell>
          <cell r="R935">
            <v>207592.8</v>
          </cell>
          <cell r="S935" t="str">
            <v>Natural Gas</v>
          </cell>
        </row>
        <row r="936">
          <cell r="A936" t="str">
            <v>MD</v>
          </cell>
          <cell r="F936">
            <v>2013</v>
          </cell>
          <cell r="N936">
            <v>6083.1</v>
          </cell>
          <cell r="R936">
            <v>97273.3</v>
          </cell>
          <cell r="S936" t="str">
            <v>Natural Gas</v>
          </cell>
        </row>
        <row r="937">
          <cell r="A937" t="str">
            <v>MD</v>
          </cell>
          <cell r="F937">
            <v>2014</v>
          </cell>
          <cell r="N937">
            <v>13267.2</v>
          </cell>
          <cell r="R937">
            <v>179710.4</v>
          </cell>
          <cell r="S937" t="str">
            <v>Natural Gas</v>
          </cell>
        </row>
        <row r="938">
          <cell r="A938" t="str">
            <v>MD</v>
          </cell>
          <cell r="F938">
            <v>2015</v>
          </cell>
          <cell r="N938">
            <v>7178.2</v>
          </cell>
          <cell r="R938">
            <v>113071.5</v>
          </cell>
          <cell r="S938" t="str">
            <v>Natural Gas</v>
          </cell>
        </row>
        <row r="939">
          <cell r="A939" t="str">
            <v>MD</v>
          </cell>
          <cell r="F939">
            <v>2016</v>
          </cell>
          <cell r="N939">
            <v>12455.5</v>
          </cell>
          <cell r="R939">
            <v>204305.5</v>
          </cell>
          <cell r="S939" t="str">
            <v>Natural Gas</v>
          </cell>
        </row>
        <row r="940">
          <cell r="A940" t="str">
            <v>MD</v>
          </cell>
          <cell r="F940">
            <v>2017</v>
          </cell>
          <cell r="N940">
            <v>1916.7</v>
          </cell>
          <cell r="R940">
            <v>25155</v>
          </cell>
          <cell r="S940" t="str">
            <v>Natural Gas</v>
          </cell>
        </row>
        <row r="941">
          <cell r="A941" t="str">
            <v>MD</v>
          </cell>
          <cell r="F941">
            <v>2018</v>
          </cell>
          <cell r="N941">
            <v>3455.2</v>
          </cell>
          <cell r="R941">
            <v>44463.1</v>
          </cell>
          <cell r="S941" t="str">
            <v>Natural Gas</v>
          </cell>
        </row>
        <row r="942">
          <cell r="A942" t="str">
            <v>MD</v>
          </cell>
          <cell r="F942">
            <v>2019</v>
          </cell>
          <cell r="N942">
            <v>1245.7</v>
          </cell>
          <cell r="R942">
            <v>17220</v>
          </cell>
          <cell r="S942" t="str">
            <v>Natural Gas</v>
          </cell>
        </row>
        <row r="943">
          <cell r="A943" t="str">
            <v>MD</v>
          </cell>
          <cell r="F943">
            <v>2020</v>
          </cell>
          <cell r="N943">
            <v>2704.4</v>
          </cell>
          <cell r="R943">
            <v>37550.1</v>
          </cell>
          <cell r="S943" t="str">
            <v>Natural Gas</v>
          </cell>
        </row>
        <row r="944">
          <cell r="A944" t="str">
            <v>MD</v>
          </cell>
          <cell r="F944">
            <v>2021</v>
          </cell>
          <cell r="N944">
            <v>4092.2</v>
          </cell>
          <cell r="R944">
            <v>60183.5</v>
          </cell>
          <cell r="S944" t="str">
            <v>Natural Gas</v>
          </cell>
        </row>
        <row r="945">
          <cell r="A945" t="str">
            <v>MD</v>
          </cell>
          <cell r="F945">
            <v>2022</v>
          </cell>
          <cell r="N945">
            <v>4342.8</v>
          </cell>
          <cell r="R945">
            <v>66067.3</v>
          </cell>
          <cell r="S945" t="str">
            <v>Natural Gas</v>
          </cell>
        </row>
        <row r="946">
          <cell r="A946" t="str">
            <v>MD</v>
          </cell>
          <cell r="F946">
            <v>2023</v>
          </cell>
          <cell r="N946">
            <v>6088.7</v>
          </cell>
          <cell r="R946">
            <v>103192.1</v>
          </cell>
          <cell r="S946" t="str">
            <v>Natural Gas</v>
          </cell>
        </row>
        <row r="947">
          <cell r="A947" t="str">
            <v>MD</v>
          </cell>
          <cell r="F947">
            <v>2009</v>
          </cell>
          <cell r="N947">
            <v>2148.6999999999998</v>
          </cell>
          <cell r="R947">
            <v>27113.599999999999</v>
          </cell>
          <cell r="S947" t="str">
            <v>Natural Gas</v>
          </cell>
        </row>
        <row r="948">
          <cell r="A948" t="str">
            <v>MD</v>
          </cell>
          <cell r="F948">
            <v>2010</v>
          </cell>
          <cell r="N948">
            <v>413.3</v>
          </cell>
          <cell r="R948">
            <v>6870.2</v>
          </cell>
          <cell r="S948" t="str">
            <v>Natural Gas</v>
          </cell>
        </row>
        <row r="949">
          <cell r="A949" t="str">
            <v>MD</v>
          </cell>
          <cell r="F949">
            <v>2011</v>
          </cell>
          <cell r="N949">
            <v>6685.4</v>
          </cell>
          <cell r="R949">
            <v>106681.8</v>
          </cell>
          <cell r="S949" t="str">
            <v>Natural Gas</v>
          </cell>
        </row>
        <row r="950">
          <cell r="A950" t="str">
            <v>MD</v>
          </cell>
          <cell r="F950">
            <v>2012</v>
          </cell>
          <cell r="N950">
            <v>4676.8</v>
          </cell>
          <cell r="R950">
            <v>79266.899999999994</v>
          </cell>
          <cell r="S950" t="str">
            <v>Natural Gas</v>
          </cell>
        </row>
        <row r="951">
          <cell r="A951" t="str">
            <v>MD</v>
          </cell>
          <cell r="F951">
            <v>2013</v>
          </cell>
          <cell r="N951">
            <v>3234.3</v>
          </cell>
          <cell r="R951">
            <v>50975.5</v>
          </cell>
          <cell r="S951" t="str">
            <v>Natural Gas</v>
          </cell>
        </row>
        <row r="952">
          <cell r="A952" t="str">
            <v>MD</v>
          </cell>
          <cell r="F952">
            <v>2014</v>
          </cell>
          <cell r="N952">
            <v>11662</v>
          </cell>
          <cell r="R952">
            <v>153538.29999999999</v>
          </cell>
          <cell r="S952" t="str">
            <v>Natural Gas</v>
          </cell>
        </row>
        <row r="953">
          <cell r="A953" t="str">
            <v>MD</v>
          </cell>
          <cell r="F953">
            <v>2015</v>
          </cell>
          <cell r="N953">
            <v>2018.8</v>
          </cell>
          <cell r="R953">
            <v>30367.200000000001</v>
          </cell>
          <cell r="S953" t="str">
            <v>Natural Gas</v>
          </cell>
        </row>
        <row r="954">
          <cell r="A954" t="str">
            <v>MD</v>
          </cell>
          <cell r="F954">
            <v>2016</v>
          </cell>
          <cell r="N954">
            <v>1433.6</v>
          </cell>
          <cell r="R954">
            <v>23852</v>
          </cell>
          <cell r="S954" t="str">
            <v>Natural Gas</v>
          </cell>
        </row>
        <row r="955">
          <cell r="A955" t="str">
            <v>MD</v>
          </cell>
          <cell r="F955">
            <v>2017</v>
          </cell>
          <cell r="N955">
            <v>561</v>
          </cell>
          <cell r="R955">
            <v>8680</v>
          </cell>
          <cell r="S955" t="str">
            <v>Natural Gas</v>
          </cell>
        </row>
        <row r="956">
          <cell r="A956" t="str">
            <v>MD</v>
          </cell>
          <cell r="F956">
            <v>2018</v>
          </cell>
          <cell r="N956">
            <v>4298.1000000000004</v>
          </cell>
          <cell r="R956">
            <v>53156.1</v>
          </cell>
          <cell r="S956" t="str">
            <v>Natural Gas</v>
          </cell>
        </row>
        <row r="957">
          <cell r="A957" t="str">
            <v>MD</v>
          </cell>
          <cell r="F957">
            <v>2019</v>
          </cell>
          <cell r="N957">
            <v>765.7</v>
          </cell>
          <cell r="R957">
            <v>12263</v>
          </cell>
          <cell r="S957" t="str">
            <v>Natural Gas</v>
          </cell>
        </row>
        <row r="958">
          <cell r="A958" t="str">
            <v>MD</v>
          </cell>
          <cell r="F958">
            <v>2020</v>
          </cell>
          <cell r="N958">
            <v>386.6</v>
          </cell>
          <cell r="R958">
            <v>5583.8</v>
          </cell>
          <cell r="S958" t="str">
            <v>Natural Gas</v>
          </cell>
        </row>
        <row r="959">
          <cell r="A959" t="str">
            <v>MD</v>
          </cell>
          <cell r="F959">
            <v>2021</v>
          </cell>
          <cell r="N959">
            <v>1469.7</v>
          </cell>
          <cell r="R959">
            <v>22921.8</v>
          </cell>
          <cell r="S959" t="str">
            <v>Natural Gas</v>
          </cell>
        </row>
        <row r="960">
          <cell r="A960" t="str">
            <v>MD</v>
          </cell>
          <cell r="F960">
            <v>2022</v>
          </cell>
          <cell r="N960">
            <v>781.1</v>
          </cell>
          <cell r="R960">
            <v>11100.9</v>
          </cell>
          <cell r="S960" t="str">
            <v>Natural Gas</v>
          </cell>
        </row>
        <row r="961">
          <cell r="A961" t="str">
            <v>MD</v>
          </cell>
          <cell r="F961">
            <v>2023</v>
          </cell>
          <cell r="N961">
            <v>837.2</v>
          </cell>
          <cell r="R961">
            <v>10763.9</v>
          </cell>
          <cell r="S961" t="str">
            <v>Natural Gas</v>
          </cell>
        </row>
        <row r="962">
          <cell r="A962" t="str">
            <v>MD</v>
          </cell>
          <cell r="F962">
            <v>2009</v>
          </cell>
          <cell r="N962">
            <v>851791.73</v>
          </cell>
          <cell r="R962">
            <v>8303329.6789999995</v>
          </cell>
          <cell r="S962" t="str">
            <v>Coal</v>
          </cell>
        </row>
        <row r="963">
          <cell r="A963" t="str">
            <v>MD</v>
          </cell>
          <cell r="F963">
            <v>2010</v>
          </cell>
          <cell r="N963">
            <v>949341.74300000002</v>
          </cell>
          <cell r="R963">
            <v>9252849.0059999991</v>
          </cell>
          <cell r="S963" t="str">
            <v>Coal</v>
          </cell>
        </row>
        <row r="964">
          <cell r="A964" t="str">
            <v>MD</v>
          </cell>
          <cell r="F964">
            <v>2011</v>
          </cell>
          <cell r="N964">
            <v>410314.446</v>
          </cell>
          <cell r="R964">
            <v>3999170.247</v>
          </cell>
          <cell r="S964" t="str">
            <v>Coal</v>
          </cell>
        </row>
        <row r="965">
          <cell r="A965" t="str">
            <v>MD</v>
          </cell>
          <cell r="F965">
            <v>2012</v>
          </cell>
          <cell r="N965">
            <v>389322.29</v>
          </cell>
          <cell r="R965">
            <v>3794560.27</v>
          </cell>
          <cell r="S965" t="str">
            <v>Coal</v>
          </cell>
        </row>
        <row r="966">
          <cell r="A966" t="str">
            <v>MD</v>
          </cell>
          <cell r="F966">
            <v>2013</v>
          </cell>
          <cell r="N966">
            <v>386667.93400000001</v>
          </cell>
          <cell r="R966">
            <v>3768695.7310000001</v>
          </cell>
          <cell r="S966" t="str">
            <v>Coal</v>
          </cell>
        </row>
        <row r="967">
          <cell r="A967" t="str">
            <v>MD</v>
          </cell>
          <cell r="F967">
            <v>2014</v>
          </cell>
          <cell r="N967">
            <v>438340.391</v>
          </cell>
          <cell r="R967">
            <v>4272345.4220000003</v>
          </cell>
          <cell r="S967" t="str">
            <v>Coal</v>
          </cell>
        </row>
        <row r="968">
          <cell r="A968" t="str">
            <v>MD</v>
          </cell>
          <cell r="F968">
            <v>2015</v>
          </cell>
          <cell r="N968">
            <v>199581.41800000001</v>
          </cell>
          <cell r="R968">
            <v>1945300.453</v>
          </cell>
          <cell r="S968" t="str">
            <v>Coal</v>
          </cell>
        </row>
        <row r="969">
          <cell r="A969" t="str">
            <v>MD</v>
          </cell>
          <cell r="F969">
            <v>2016</v>
          </cell>
          <cell r="N969">
            <v>194626.06200000001</v>
          </cell>
          <cell r="R969">
            <v>1896991.2749999999</v>
          </cell>
          <cell r="S969" t="str">
            <v>Coal</v>
          </cell>
        </row>
        <row r="970">
          <cell r="A970" t="str">
            <v>MD</v>
          </cell>
          <cell r="F970">
            <v>2017</v>
          </cell>
          <cell r="N970">
            <v>67763.67</v>
          </cell>
          <cell r="R970">
            <v>660507.77399999998</v>
          </cell>
          <cell r="S970" t="str">
            <v>Coal</v>
          </cell>
        </row>
        <row r="971">
          <cell r="A971" t="str">
            <v>MD</v>
          </cell>
          <cell r="F971">
            <v>2018</v>
          </cell>
          <cell r="N971">
            <v>79474.740999999995</v>
          </cell>
          <cell r="R971">
            <v>774606.79700000002</v>
          </cell>
          <cell r="S971" t="str">
            <v>Coal</v>
          </cell>
        </row>
        <row r="972">
          <cell r="A972" t="str">
            <v>MD</v>
          </cell>
          <cell r="F972">
            <v>2019</v>
          </cell>
          <cell r="N972">
            <v>44017.283000000003</v>
          </cell>
          <cell r="R972">
            <v>429016.15</v>
          </cell>
          <cell r="S972" t="str">
            <v>Coal</v>
          </cell>
        </row>
        <row r="973">
          <cell r="A973" t="str">
            <v>MD</v>
          </cell>
          <cell r="F973">
            <v>2020</v>
          </cell>
          <cell r="N973">
            <v>125744.962</v>
          </cell>
          <cell r="R973">
            <v>1225579.318</v>
          </cell>
          <cell r="S973" t="str">
            <v>Coal</v>
          </cell>
        </row>
        <row r="974">
          <cell r="A974" t="str">
            <v>MD</v>
          </cell>
          <cell r="F974">
            <v>2009</v>
          </cell>
          <cell r="N974">
            <v>689206.67099999997</v>
          </cell>
          <cell r="R974">
            <v>6715240.8530000001</v>
          </cell>
          <cell r="S974" t="str">
            <v>Coal</v>
          </cell>
        </row>
        <row r="975">
          <cell r="A975" t="str">
            <v>MD</v>
          </cell>
          <cell r="F975">
            <v>2010</v>
          </cell>
          <cell r="N975">
            <v>1037125.596</v>
          </cell>
          <cell r="R975">
            <v>10108440.491</v>
          </cell>
          <cell r="S975" t="str">
            <v>Coal</v>
          </cell>
        </row>
        <row r="976">
          <cell r="A976" t="str">
            <v>MD</v>
          </cell>
          <cell r="F976">
            <v>2011</v>
          </cell>
          <cell r="N976">
            <v>524327.77800000005</v>
          </cell>
          <cell r="R976">
            <v>5110406.7759999996</v>
          </cell>
          <cell r="S976" t="str">
            <v>Coal</v>
          </cell>
        </row>
        <row r="977">
          <cell r="A977" t="str">
            <v>MD</v>
          </cell>
          <cell r="F977">
            <v>2012</v>
          </cell>
          <cell r="N977">
            <v>346310.761</v>
          </cell>
          <cell r="R977">
            <v>3375342.6880000001</v>
          </cell>
          <cell r="S977" t="str">
            <v>Coal</v>
          </cell>
        </row>
        <row r="978">
          <cell r="A978" t="str">
            <v>MD</v>
          </cell>
          <cell r="F978">
            <v>2013</v>
          </cell>
          <cell r="N978">
            <v>316909.62599999999</v>
          </cell>
          <cell r="R978">
            <v>3088785.909</v>
          </cell>
          <cell r="S978" t="str">
            <v>Coal</v>
          </cell>
        </row>
        <row r="979">
          <cell r="A979" t="str">
            <v>MD</v>
          </cell>
          <cell r="F979">
            <v>2014</v>
          </cell>
          <cell r="N979">
            <v>457555.79700000002</v>
          </cell>
          <cell r="R979">
            <v>4459623.1550000003</v>
          </cell>
          <cell r="S979" t="str">
            <v>Coal</v>
          </cell>
        </row>
        <row r="980">
          <cell r="A980" t="str">
            <v>MD</v>
          </cell>
          <cell r="F980">
            <v>2015</v>
          </cell>
          <cell r="N980">
            <v>218732.33199999999</v>
          </cell>
          <cell r="R980">
            <v>2131965.4449999998</v>
          </cell>
          <cell r="S980" t="str">
            <v>Coal</v>
          </cell>
        </row>
        <row r="981">
          <cell r="A981" t="str">
            <v>MD</v>
          </cell>
          <cell r="F981">
            <v>2016</v>
          </cell>
          <cell r="N981">
            <v>220388.64300000001</v>
          </cell>
          <cell r="R981">
            <v>2148081.2089999998</v>
          </cell>
          <cell r="S981" t="str">
            <v>Coal</v>
          </cell>
        </row>
        <row r="982">
          <cell r="A982" t="str">
            <v>MD</v>
          </cell>
          <cell r="F982">
            <v>2017</v>
          </cell>
          <cell r="N982">
            <v>89357.702000000005</v>
          </cell>
          <cell r="R982">
            <v>870937.91799999995</v>
          </cell>
          <cell r="S982" t="str">
            <v>Coal</v>
          </cell>
        </row>
        <row r="983">
          <cell r="A983" t="str">
            <v>MD</v>
          </cell>
          <cell r="F983">
            <v>2018</v>
          </cell>
          <cell r="N983">
            <v>99139.716</v>
          </cell>
          <cell r="R983">
            <v>966278.37600000005</v>
          </cell>
          <cell r="S983" t="str">
            <v>Coal</v>
          </cell>
        </row>
        <row r="984">
          <cell r="A984" t="str">
            <v>MD</v>
          </cell>
          <cell r="F984">
            <v>2019</v>
          </cell>
          <cell r="N984">
            <v>50654.959000000003</v>
          </cell>
          <cell r="R984">
            <v>493712.01500000001</v>
          </cell>
          <cell r="S984" t="str">
            <v>Coal</v>
          </cell>
        </row>
        <row r="985">
          <cell r="A985" t="str">
            <v>MD</v>
          </cell>
          <cell r="F985">
            <v>2020</v>
          </cell>
          <cell r="N985">
            <v>87428.520999999993</v>
          </cell>
          <cell r="R985">
            <v>852123.49</v>
          </cell>
          <cell r="S985" t="str">
            <v>Coal</v>
          </cell>
        </row>
        <row r="986">
          <cell r="A986" t="str">
            <v>MD</v>
          </cell>
          <cell r="F986">
            <v>2009</v>
          </cell>
          <cell r="N986">
            <v>805552.74699999997</v>
          </cell>
          <cell r="R986">
            <v>7851427.6739999996</v>
          </cell>
          <cell r="S986" t="str">
            <v>Coal</v>
          </cell>
        </row>
        <row r="987">
          <cell r="A987" t="str">
            <v>MD</v>
          </cell>
          <cell r="F987">
            <v>2010</v>
          </cell>
          <cell r="N987">
            <v>977227.18500000006</v>
          </cell>
          <cell r="R987">
            <v>9524624.6879999992</v>
          </cell>
          <cell r="S987" t="str">
            <v>Coal</v>
          </cell>
        </row>
        <row r="988">
          <cell r="A988" t="str">
            <v>MD</v>
          </cell>
          <cell r="F988">
            <v>2011</v>
          </cell>
          <cell r="N988">
            <v>515740.72700000001</v>
          </cell>
          <cell r="R988">
            <v>5026719.5750000002</v>
          </cell>
          <cell r="S988" t="str">
            <v>Coal</v>
          </cell>
        </row>
        <row r="989">
          <cell r="A989" t="str">
            <v>MD</v>
          </cell>
          <cell r="F989">
            <v>2012</v>
          </cell>
          <cell r="N989">
            <v>419512.86099999998</v>
          </cell>
          <cell r="R989">
            <v>4088799.4440000001</v>
          </cell>
          <cell r="S989" t="str">
            <v>Coal</v>
          </cell>
        </row>
        <row r="990">
          <cell r="A990" t="str">
            <v>MD</v>
          </cell>
          <cell r="F990">
            <v>2013</v>
          </cell>
          <cell r="N990">
            <v>423371.35499999998</v>
          </cell>
          <cell r="R990">
            <v>4126412.5279999999</v>
          </cell>
          <cell r="S990" t="str">
            <v>Coal</v>
          </cell>
        </row>
        <row r="991">
          <cell r="A991" t="str">
            <v>MD</v>
          </cell>
          <cell r="F991">
            <v>2014</v>
          </cell>
          <cell r="N991">
            <v>396984.04</v>
          </cell>
          <cell r="R991">
            <v>3869258.4819999998</v>
          </cell>
          <cell r="S991" t="str">
            <v>Coal</v>
          </cell>
        </row>
        <row r="992">
          <cell r="A992" t="str">
            <v>MD</v>
          </cell>
          <cell r="F992">
            <v>2015</v>
          </cell>
          <cell r="N992">
            <v>212517.245</v>
          </cell>
          <cell r="R992">
            <v>2071382.808</v>
          </cell>
          <cell r="S992" t="str">
            <v>Coal</v>
          </cell>
        </row>
        <row r="993">
          <cell r="A993" t="str">
            <v>MD</v>
          </cell>
          <cell r="F993">
            <v>2016</v>
          </cell>
          <cell r="N993">
            <v>249103.59599999999</v>
          </cell>
          <cell r="R993">
            <v>2427925.7629999998</v>
          </cell>
          <cell r="S993" t="str">
            <v>Coal</v>
          </cell>
        </row>
        <row r="994">
          <cell r="A994" t="str">
            <v>MD</v>
          </cell>
          <cell r="F994">
            <v>2017</v>
          </cell>
          <cell r="N994">
            <v>93245.387000000002</v>
          </cell>
          <cell r="R994">
            <v>908863.15399999998</v>
          </cell>
          <cell r="S994" t="str">
            <v>Coal</v>
          </cell>
        </row>
        <row r="995">
          <cell r="A995" t="str">
            <v>MD</v>
          </cell>
          <cell r="F995">
            <v>2018</v>
          </cell>
          <cell r="N995">
            <v>113627.034</v>
          </cell>
          <cell r="R995">
            <v>1107477.3640000001</v>
          </cell>
          <cell r="S995" t="str">
            <v>Coal</v>
          </cell>
        </row>
        <row r="996">
          <cell r="A996" t="str">
            <v>MD</v>
          </cell>
          <cell r="F996">
            <v>2019</v>
          </cell>
          <cell r="N996">
            <v>47216.472000000002</v>
          </cell>
          <cell r="R996">
            <v>460197.62300000002</v>
          </cell>
          <cell r="S996" t="str">
            <v>Coal</v>
          </cell>
        </row>
        <row r="997">
          <cell r="A997" t="str">
            <v>MD</v>
          </cell>
          <cell r="F997">
            <v>2020</v>
          </cell>
          <cell r="N997">
            <v>19217.804</v>
          </cell>
          <cell r="R997">
            <v>187309.242</v>
          </cell>
          <cell r="S997" t="str">
            <v>Coal</v>
          </cell>
        </row>
        <row r="998">
          <cell r="A998" t="str">
            <v>MD</v>
          </cell>
          <cell r="F998">
            <v>2009</v>
          </cell>
          <cell r="N998">
            <v>9769.4120000000003</v>
          </cell>
          <cell r="R998">
            <v>147603.777</v>
          </cell>
          <cell r="S998" t="str">
            <v>Natural Gas</v>
          </cell>
        </row>
        <row r="999">
          <cell r="A999" t="str">
            <v>MD</v>
          </cell>
          <cell r="F999">
            <v>2010</v>
          </cell>
          <cell r="N999">
            <v>21299.075000000001</v>
          </cell>
          <cell r="R999">
            <v>347108.45699999999</v>
          </cell>
          <cell r="S999" t="str">
            <v>Natural Gas</v>
          </cell>
        </row>
        <row r="1000">
          <cell r="A1000" t="str">
            <v>MD</v>
          </cell>
          <cell r="F1000">
            <v>2011</v>
          </cell>
          <cell r="N1000">
            <v>8568.1579999999994</v>
          </cell>
          <cell r="R1000">
            <v>137519.04500000001</v>
          </cell>
          <cell r="S1000" t="str">
            <v>Natural Gas</v>
          </cell>
        </row>
        <row r="1001">
          <cell r="A1001" t="str">
            <v>MD</v>
          </cell>
          <cell r="F1001">
            <v>2012</v>
          </cell>
          <cell r="N1001">
            <v>33803.9</v>
          </cell>
          <cell r="R1001">
            <v>572872.9</v>
          </cell>
          <cell r="S1001" t="str">
            <v>Natural Gas</v>
          </cell>
        </row>
        <row r="1002">
          <cell r="A1002" t="str">
            <v>MD</v>
          </cell>
          <cell r="F1002">
            <v>2013</v>
          </cell>
          <cell r="N1002">
            <v>11454.6</v>
          </cell>
          <cell r="R1002">
            <v>183955.9</v>
          </cell>
          <cell r="S1002" t="str">
            <v>Natural Gas</v>
          </cell>
        </row>
        <row r="1003">
          <cell r="A1003" t="str">
            <v>MD</v>
          </cell>
          <cell r="F1003">
            <v>2014</v>
          </cell>
          <cell r="N1003">
            <v>23366.5</v>
          </cell>
          <cell r="R1003">
            <v>310793</v>
          </cell>
          <cell r="S1003" t="str">
            <v>Natural Gas</v>
          </cell>
        </row>
        <row r="1004">
          <cell r="A1004" t="str">
            <v>MD</v>
          </cell>
          <cell r="F1004">
            <v>2015</v>
          </cell>
          <cell r="N1004">
            <v>127462.8</v>
          </cell>
          <cell r="R1004">
            <v>2135087.6</v>
          </cell>
          <cell r="S1004" t="str">
            <v>Natural Gas</v>
          </cell>
        </row>
        <row r="1005">
          <cell r="A1005" t="str">
            <v>MD</v>
          </cell>
          <cell r="F1005">
            <v>2016</v>
          </cell>
          <cell r="N1005">
            <v>117396.44</v>
          </cell>
          <cell r="R1005">
            <v>1972090.659</v>
          </cell>
          <cell r="S1005" t="str">
            <v>Natural Gas</v>
          </cell>
        </row>
        <row r="1006">
          <cell r="A1006" t="str">
            <v>MD</v>
          </cell>
          <cell r="F1006">
            <v>2017</v>
          </cell>
          <cell r="N1006">
            <v>36765.646999999997</v>
          </cell>
          <cell r="R1006">
            <v>607945.31299999997</v>
          </cell>
          <cell r="S1006" t="str">
            <v>Natural Gas</v>
          </cell>
        </row>
        <row r="1007">
          <cell r="A1007" t="str">
            <v>MD</v>
          </cell>
          <cell r="F1007">
            <v>2018</v>
          </cell>
          <cell r="N1007">
            <v>46514.546000000002</v>
          </cell>
          <cell r="R1007">
            <v>765977.02800000005</v>
          </cell>
          <cell r="S1007" t="str">
            <v>Natural Gas</v>
          </cell>
        </row>
        <row r="1008">
          <cell r="A1008" t="str">
            <v>MD</v>
          </cell>
          <cell r="F1008">
            <v>2019</v>
          </cell>
          <cell r="N1008">
            <v>37149.557999999997</v>
          </cell>
          <cell r="R1008">
            <v>621644.08299999998</v>
          </cell>
          <cell r="S1008" t="str">
            <v>Natural Gas</v>
          </cell>
        </row>
        <row r="1009">
          <cell r="A1009" t="str">
            <v>MD</v>
          </cell>
          <cell r="F1009">
            <v>2020</v>
          </cell>
          <cell r="N1009">
            <v>20891.263999999999</v>
          </cell>
          <cell r="R1009">
            <v>345691.35499999998</v>
          </cell>
          <cell r="S1009" t="str">
            <v>Natural Gas</v>
          </cell>
        </row>
        <row r="1010">
          <cell r="A1010" t="str">
            <v>MD</v>
          </cell>
          <cell r="F1010">
            <v>2021</v>
          </cell>
          <cell r="N1010">
            <v>67334.824999999997</v>
          </cell>
          <cell r="R1010">
            <v>1130071.3049999999</v>
          </cell>
          <cell r="S1010" t="str">
            <v>Natural Gas</v>
          </cell>
        </row>
        <row r="1011">
          <cell r="A1011" t="str">
            <v>MD</v>
          </cell>
          <cell r="F1011">
            <v>2022</v>
          </cell>
          <cell r="N1011">
            <v>39291.595999999998</v>
          </cell>
          <cell r="R1011">
            <v>635566.50899999996</v>
          </cell>
          <cell r="S1011" t="str">
            <v>Natural Gas</v>
          </cell>
        </row>
        <row r="1012">
          <cell r="A1012" t="str">
            <v>MD</v>
          </cell>
          <cell r="F1012">
            <v>2023</v>
          </cell>
          <cell r="N1012">
            <v>103632.088</v>
          </cell>
          <cell r="R1012">
            <v>1742921.328</v>
          </cell>
          <cell r="S1012" t="str">
            <v>Natural Gas</v>
          </cell>
        </row>
        <row r="1013">
          <cell r="A1013" t="str">
            <v>MD</v>
          </cell>
          <cell r="F1013">
            <v>2009</v>
          </cell>
          <cell r="N1013">
            <v>21718.182000000001</v>
          </cell>
          <cell r="R1013">
            <v>323850.70899999997</v>
          </cell>
          <cell r="S1013" t="str">
            <v>Natural Gas</v>
          </cell>
        </row>
        <row r="1014">
          <cell r="A1014" t="str">
            <v>MD</v>
          </cell>
          <cell r="F1014">
            <v>2010</v>
          </cell>
          <cell r="N1014">
            <v>34795.781999999999</v>
          </cell>
          <cell r="R1014">
            <v>553443.88500000001</v>
          </cell>
          <cell r="S1014" t="str">
            <v>Natural Gas</v>
          </cell>
        </row>
        <row r="1015">
          <cell r="A1015" t="str">
            <v>MD</v>
          </cell>
          <cell r="F1015">
            <v>2011</v>
          </cell>
          <cell r="N1015">
            <v>10915.862999999999</v>
          </cell>
          <cell r="R1015">
            <v>177185.78099999999</v>
          </cell>
          <cell r="S1015" t="str">
            <v>Natural Gas</v>
          </cell>
        </row>
        <row r="1016">
          <cell r="A1016" t="str">
            <v>MD</v>
          </cell>
          <cell r="F1016">
            <v>2012</v>
          </cell>
          <cell r="N1016">
            <v>16486.800999999999</v>
          </cell>
          <cell r="R1016">
            <v>277409.478</v>
          </cell>
          <cell r="S1016" t="str">
            <v>Natural Gas</v>
          </cell>
        </row>
        <row r="1017">
          <cell r="A1017" t="str">
            <v>MD</v>
          </cell>
          <cell r="F1017">
            <v>2013</v>
          </cell>
          <cell r="N1017">
            <v>11000.2</v>
          </cell>
          <cell r="R1017">
            <v>179644.5</v>
          </cell>
          <cell r="S1017" t="str">
            <v>Natural Gas</v>
          </cell>
        </row>
        <row r="1018">
          <cell r="A1018" t="str">
            <v>MD</v>
          </cell>
          <cell r="F1018">
            <v>2014</v>
          </cell>
          <cell r="N1018">
            <v>41666</v>
          </cell>
          <cell r="R1018">
            <v>645355.69999999995</v>
          </cell>
          <cell r="S1018" t="str">
            <v>Natural Gas</v>
          </cell>
        </row>
        <row r="1019">
          <cell r="A1019" t="str">
            <v>MD</v>
          </cell>
          <cell r="F1019">
            <v>2015</v>
          </cell>
          <cell r="N1019">
            <v>117325.5</v>
          </cell>
          <cell r="R1019">
            <v>1977160.5</v>
          </cell>
          <cell r="S1019" t="str">
            <v>Natural Gas</v>
          </cell>
        </row>
        <row r="1020">
          <cell r="A1020" t="str">
            <v>MD</v>
          </cell>
          <cell r="F1020">
            <v>2016</v>
          </cell>
          <cell r="N1020">
            <v>124059.5</v>
          </cell>
          <cell r="R1020">
            <v>2095692.1</v>
          </cell>
          <cell r="S1020" t="str">
            <v>Natural Gas</v>
          </cell>
        </row>
        <row r="1021">
          <cell r="A1021" t="str">
            <v>MD</v>
          </cell>
          <cell r="F1021">
            <v>2017</v>
          </cell>
          <cell r="N1021">
            <v>38590.239000000001</v>
          </cell>
          <cell r="R1021">
            <v>637039.22400000005</v>
          </cell>
          <cell r="S1021" t="str">
            <v>Natural Gas</v>
          </cell>
        </row>
        <row r="1022">
          <cell r="A1022" t="str">
            <v>MD</v>
          </cell>
          <cell r="F1022">
            <v>2018</v>
          </cell>
          <cell r="N1022">
            <v>54203.999000000003</v>
          </cell>
          <cell r="R1022">
            <v>775635.09400000004</v>
          </cell>
          <cell r="S1022" t="str">
            <v>Natural Gas</v>
          </cell>
        </row>
        <row r="1023">
          <cell r="A1023" t="str">
            <v>MD</v>
          </cell>
          <cell r="F1023">
            <v>2019</v>
          </cell>
          <cell r="N1023">
            <v>42501.732000000004</v>
          </cell>
          <cell r="R1023">
            <v>713131.53799999994</v>
          </cell>
          <cell r="S1023" t="str">
            <v>Natural Gas</v>
          </cell>
        </row>
        <row r="1024">
          <cell r="A1024" t="str">
            <v>MD</v>
          </cell>
          <cell r="F1024">
            <v>2020</v>
          </cell>
          <cell r="N1024">
            <v>14595.126</v>
          </cell>
          <cell r="R1024">
            <v>243956.83</v>
          </cell>
          <cell r="S1024" t="str">
            <v>Natural Gas</v>
          </cell>
        </row>
        <row r="1025">
          <cell r="A1025" t="str">
            <v>MD</v>
          </cell>
          <cell r="F1025">
            <v>2021</v>
          </cell>
          <cell r="N1025">
            <v>71975.225999999995</v>
          </cell>
          <cell r="R1025">
            <v>1202545.727</v>
          </cell>
          <cell r="S1025" t="str">
            <v>Natural Gas</v>
          </cell>
        </row>
        <row r="1026">
          <cell r="A1026" t="str">
            <v>MD</v>
          </cell>
          <cell r="F1026">
            <v>2022</v>
          </cell>
          <cell r="N1026">
            <v>45253.063000000002</v>
          </cell>
          <cell r="R1026">
            <v>744695.08499999996</v>
          </cell>
          <cell r="S1026" t="str">
            <v>Natural Gas</v>
          </cell>
        </row>
        <row r="1027">
          <cell r="A1027" t="str">
            <v>MD</v>
          </cell>
          <cell r="F1027">
            <v>2023</v>
          </cell>
          <cell r="N1027">
            <v>114662.192</v>
          </cell>
          <cell r="R1027">
            <v>1928500.382</v>
          </cell>
          <cell r="S1027" t="str">
            <v>Natural Gas</v>
          </cell>
        </row>
        <row r="1028">
          <cell r="A1028" t="str">
            <v>MD</v>
          </cell>
          <cell r="F1028">
            <v>2009</v>
          </cell>
          <cell r="N1028">
            <v>3011999.7110000001</v>
          </cell>
          <cell r="R1028">
            <v>29360496.197000001</v>
          </cell>
          <cell r="S1028" t="str">
            <v>Coal</v>
          </cell>
        </row>
        <row r="1029">
          <cell r="A1029" t="str">
            <v>MD</v>
          </cell>
          <cell r="F1029">
            <v>2010</v>
          </cell>
          <cell r="N1029">
            <v>4402544.8059999999</v>
          </cell>
          <cell r="R1029">
            <v>42910594.744000003</v>
          </cell>
          <cell r="S1029" t="str">
            <v>Coal</v>
          </cell>
        </row>
        <row r="1030">
          <cell r="A1030" t="str">
            <v>MD</v>
          </cell>
          <cell r="F1030">
            <v>2011</v>
          </cell>
          <cell r="N1030">
            <v>3386087.1850000001</v>
          </cell>
          <cell r="R1030">
            <v>33003664.850000001</v>
          </cell>
          <cell r="S1030" t="str">
            <v>Coal</v>
          </cell>
        </row>
        <row r="1031">
          <cell r="A1031" t="str">
            <v>MD</v>
          </cell>
          <cell r="F1031">
            <v>2012</v>
          </cell>
          <cell r="N1031">
            <v>2180653.0019999999</v>
          </cell>
          <cell r="R1031">
            <v>21254145.254999999</v>
          </cell>
          <cell r="S1031" t="str">
            <v>Coal</v>
          </cell>
        </row>
        <row r="1032">
          <cell r="A1032" t="str">
            <v>MD</v>
          </cell>
          <cell r="F1032">
            <v>2013</v>
          </cell>
          <cell r="N1032">
            <v>2222938.2749999999</v>
          </cell>
          <cell r="R1032">
            <v>21666365.212000001</v>
          </cell>
          <cell r="S1032" t="str">
            <v>Coal</v>
          </cell>
        </row>
        <row r="1033">
          <cell r="A1033" t="str">
            <v>MD</v>
          </cell>
          <cell r="F1033">
            <v>2014</v>
          </cell>
          <cell r="N1033">
            <v>3035523.1719999998</v>
          </cell>
          <cell r="R1033">
            <v>29586254.980999999</v>
          </cell>
          <cell r="S1033" t="str">
            <v>Coal</v>
          </cell>
        </row>
        <row r="1034">
          <cell r="A1034" t="str">
            <v>MD</v>
          </cell>
          <cell r="F1034">
            <v>2015</v>
          </cell>
          <cell r="N1034">
            <v>1860736.79</v>
          </cell>
          <cell r="R1034">
            <v>18135962.726</v>
          </cell>
          <cell r="S1034" t="str">
            <v>Coal</v>
          </cell>
        </row>
        <row r="1035">
          <cell r="A1035" t="str">
            <v>MD</v>
          </cell>
          <cell r="F1035">
            <v>2016</v>
          </cell>
          <cell r="N1035">
            <v>2663353.0150000001</v>
          </cell>
          <cell r="R1035">
            <v>25958666.467</v>
          </cell>
          <cell r="S1035" t="str">
            <v>Coal</v>
          </cell>
        </row>
        <row r="1036">
          <cell r="A1036" t="str">
            <v>MD</v>
          </cell>
          <cell r="F1036">
            <v>2017</v>
          </cell>
          <cell r="N1036">
            <v>1158799.067</v>
          </cell>
          <cell r="R1036">
            <v>11294428.369000001</v>
          </cell>
          <cell r="S1036" t="str">
            <v>Coal</v>
          </cell>
        </row>
        <row r="1037">
          <cell r="A1037" t="str">
            <v>MD</v>
          </cell>
          <cell r="F1037">
            <v>2018</v>
          </cell>
          <cell r="N1037">
            <v>1234345.861</v>
          </cell>
          <cell r="R1037">
            <v>12030681.238</v>
          </cell>
          <cell r="S1037" t="str">
            <v>Coal</v>
          </cell>
        </row>
        <row r="1038">
          <cell r="A1038" t="str">
            <v>MD</v>
          </cell>
          <cell r="F1038">
            <v>2019</v>
          </cell>
          <cell r="N1038">
            <v>702818.11199999996</v>
          </cell>
          <cell r="R1038">
            <v>6850076.4529999997</v>
          </cell>
          <cell r="S1038" t="str">
            <v>Coal</v>
          </cell>
        </row>
        <row r="1039">
          <cell r="A1039" t="str">
            <v>MD</v>
          </cell>
          <cell r="F1039">
            <v>2020</v>
          </cell>
          <cell r="N1039">
            <v>641613.43000000005</v>
          </cell>
          <cell r="R1039">
            <v>6253534.7949999999</v>
          </cell>
          <cell r="S1039" t="str">
            <v>Coal</v>
          </cell>
        </row>
        <row r="1040">
          <cell r="A1040" t="str">
            <v>MD</v>
          </cell>
          <cell r="F1040">
            <v>2021</v>
          </cell>
          <cell r="N1040">
            <v>1055438.6880000001</v>
          </cell>
          <cell r="R1040">
            <v>10286939.664000001</v>
          </cell>
          <cell r="S1040" t="str">
            <v>Coal</v>
          </cell>
        </row>
        <row r="1041">
          <cell r="A1041" t="str">
            <v>MD</v>
          </cell>
          <cell r="F1041">
            <v>2022</v>
          </cell>
          <cell r="N1041">
            <v>849379.87300000002</v>
          </cell>
          <cell r="R1041">
            <v>8278569.0049999999</v>
          </cell>
          <cell r="S1041" t="str">
            <v>Coal</v>
          </cell>
        </row>
        <row r="1042">
          <cell r="A1042" t="str">
            <v>MD</v>
          </cell>
          <cell r="F1042">
            <v>2009</v>
          </cell>
          <cell r="N1042">
            <v>3354896.9789999998</v>
          </cell>
          <cell r="R1042">
            <v>32698784.818999998</v>
          </cell>
          <cell r="S1042" t="str">
            <v>Coal</v>
          </cell>
        </row>
        <row r="1043">
          <cell r="A1043" t="str">
            <v>MD</v>
          </cell>
          <cell r="F1043">
            <v>2010</v>
          </cell>
          <cell r="N1043">
            <v>3541752.9550000001</v>
          </cell>
          <cell r="R1043">
            <v>34519975.523000002</v>
          </cell>
          <cell r="S1043" t="str">
            <v>Coal</v>
          </cell>
        </row>
        <row r="1044">
          <cell r="A1044" t="str">
            <v>MD</v>
          </cell>
          <cell r="F1044">
            <v>2011</v>
          </cell>
          <cell r="N1044">
            <v>3494875.6329999999</v>
          </cell>
          <cell r="R1044">
            <v>34063290.167000003</v>
          </cell>
          <cell r="S1044" t="str">
            <v>Coal</v>
          </cell>
        </row>
        <row r="1045">
          <cell r="A1045" t="str">
            <v>MD</v>
          </cell>
          <cell r="F1045">
            <v>2012</v>
          </cell>
          <cell r="N1045">
            <v>3031500.5180000002</v>
          </cell>
          <cell r="R1045">
            <v>29547701.565000001</v>
          </cell>
          <cell r="S1045" t="str">
            <v>Coal</v>
          </cell>
        </row>
        <row r="1046">
          <cell r="A1046" t="str">
            <v>MD</v>
          </cell>
          <cell r="F1046">
            <v>2013</v>
          </cell>
          <cell r="N1046">
            <v>1751628.7479999999</v>
          </cell>
          <cell r="R1046">
            <v>17072423.315000001</v>
          </cell>
          <cell r="S1046" t="str">
            <v>Coal</v>
          </cell>
        </row>
        <row r="1047">
          <cell r="A1047" t="str">
            <v>MD</v>
          </cell>
          <cell r="F1047">
            <v>2014</v>
          </cell>
          <cell r="N1047">
            <v>3114039.9070000001</v>
          </cell>
          <cell r="R1047">
            <v>30351288.254999999</v>
          </cell>
          <cell r="S1047" t="str">
            <v>Coal</v>
          </cell>
        </row>
        <row r="1048">
          <cell r="A1048" t="str">
            <v>MD</v>
          </cell>
          <cell r="F1048">
            <v>2015</v>
          </cell>
          <cell r="N1048">
            <v>2361870.4870000002</v>
          </cell>
          <cell r="R1048">
            <v>23020201.313000001</v>
          </cell>
          <cell r="S1048" t="str">
            <v>Coal</v>
          </cell>
        </row>
        <row r="1049">
          <cell r="A1049" t="str">
            <v>MD</v>
          </cell>
          <cell r="F1049">
            <v>2016</v>
          </cell>
          <cell r="N1049">
            <v>2129726.199</v>
          </cell>
          <cell r="R1049">
            <v>20757576.300999999</v>
          </cell>
          <cell r="S1049" t="str">
            <v>Coal</v>
          </cell>
        </row>
        <row r="1050">
          <cell r="A1050" t="str">
            <v>MD</v>
          </cell>
          <cell r="F1050">
            <v>2017</v>
          </cell>
          <cell r="N1050">
            <v>1478237.189</v>
          </cell>
          <cell r="R1050">
            <v>14407780.029999999</v>
          </cell>
          <cell r="S1050" t="str">
            <v>Coal</v>
          </cell>
        </row>
        <row r="1051">
          <cell r="A1051" t="str">
            <v>MD</v>
          </cell>
          <cell r="F1051">
            <v>2018</v>
          </cell>
          <cell r="N1051">
            <v>1337850.4720000001</v>
          </cell>
          <cell r="R1051">
            <v>13039484.503</v>
          </cell>
          <cell r="S1051" t="str">
            <v>Coal</v>
          </cell>
        </row>
        <row r="1052">
          <cell r="A1052" t="str">
            <v>MD</v>
          </cell>
          <cell r="F1052">
            <v>2019</v>
          </cell>
          <cell r="N1052">
            <v>1230646.0060000001</v>
          </cell>
          <cell r="R1052">
            <v>11994602.267000001</v>
          </cell>
          <cell r="S1052" t="str">
            <v>Coal</v>
          </cell>
        </row>
        <row r="1053">
          <cell r="A1053" t="str">
            <v>MD</v>
          </cell>
          <cell r="F1053">
            <v>2020</v>
          </cell>
          <cell r="N1053">
            <v>638949.06000000006</v>
          </cell>
          <cell r="R1053">
            <v>6227577.7359999996</v>
          </cell>
          <cell r="S1053" t="str">
            <v>Coal</v>
          </cell>
        </row>
        <row r="1054">
          <cell r="A1054" t="str">
            <v>MD</v>
          </cell>
          <cell r="F1054">
            <v>2021</v>
          </cell>
          <cell r="N1054">
            <v>560643.22199999995</v>
          </cell>
          <cell r="R1054">
            <v>5464362.9500000002</v>
          </cell>
          <cell r="S1054" t="str">
            <v>Coal</v>
          </cell>
        </row>
        <row r="1055">
          <cell r="A1055" t="str">
            <v>MD</v>
          </cell>
          <cell r="F1055">
            <v>2022</v>
          </cell>
          <cell r="N1055">
            <v>533409.21400000004</v>
          </cell>
          <cell r="R1055">
            <v>5198901.7850000001</v>
          </cell>
          <cell r="S1055" t="str">
            <v>Coal</v>
          </cell>
        </row>
        <row r="1056">
          <cell r="A1056" t="str">
            <v>MD</v>
          </cell>
          <cell r="F1056">
            <v>2009</v>
          </cell>
          <cell r="N1056">
            <v>3000.4259999999999</v>
          </cell>
          <cell r="R1056">
            <v>36976.517999999996</v>
          </cell>
          <cell r="S1056" t="str">
            <v>Diesel Oil</v>
          </cell>
        </row>
        <row r="1057">
          <cell r="A1057" t="str">
            <v>MD</v>
          </cell>
          <cell r="F1057">
            <v>2010</v>
          </cell>
          <cell r="N1057">
            <v>6833.2129999999997</v>
          </cell>
          <cell r="R1057">
            <v>84212.191000000006</v>
          </cell>
          <cell r="S1057" t="str">
            <v>Diesel Oil</v>
          </cell>
        </row>
        <row r="1058">
          <cell r="A1058" t="str">
            <v>MD</v>
          </cell>
          <cell r="F1058">
            <v>2011</v>
          </cell>
          <cell r="N1058">
            <v>3749.9789999999998</v>
          </cell>
          <cell r="R1058">
            <v>46218.031999999999</v>
          </cell>
          <cell r="S1058" t="str">
            <v>Diesel Oil</v>
          </cell>
        </row>
        <row r="1059">
          <cell r="A1059" t="str">
            <v>MD</v>
          </cell>
          <cell r="F1059">
            <v>2012</v>
          </cell>
          <cell r="N1059">
            <v>1652</v>
          </cell>
          <cell r="R1059">
            <v>20394.5</v>
          </cell>
          <cell r="S1059" t="str">
            <v>Diesel Oil</v>
          </cell>
        </row>
        <row r="1060">
          <cell r="A1060" t="str">
            <v>MD</v>
          </cell>
          <cell r="F1060">
            <v>2013</v>
          </cell>
          <cell r="N1060">
            <v>2902.2</v>
          </cell>
          <cell r="R1060">
            <v>35823</v>
          </cell>
          <cell r="S1060" t="str">
            <v>Diesel Oil</v>
          </cell>
        </row>
        <row r="1061">
          <cell r="A1061" t="str">
            <v>MD</v>
          </cell>
          <cell r="F1061">
            <v>2014</v>
          </cell>
          <cell r="N1061">
            <v>10495.8</v>
          </cell>
          <cell r="R1061">
            <v>129544.3</v>
          </cell>
          <cell r="S1061" t="str">
            <v>Diesel Oil</v>
          </cell>
        </row>
        <row r="1062">
          <cell r="A1062" t="str">
            <v>MD</v>
          </cell>
          <cell r="F1062">
            <v>2015</v>
          </cell>
          <cell r="N1062">
            <v>2072</v>
          </cell>
          <cell r="R1062">
            <v>25579.9</v>
          </cell>
          <cell r="S1062" t="str">
            <v>Diesel Oil</v>
          </cell>
        </row>
        <row r="1063">
          <cell r="A1063" t="str">
            <v>MD</v>
          </cell>
          <cell r="F1063">
            <v>2016</v>
          </cell>
          <cell r="N1063">
            <v>1776.4</v>
          </cell>
          <cell r="R1063">
            <v>21925.5</v>
          </cell>
          <cell r="S1063" t="str">
            <v>Diesel Oil</v>
          </cell>
        </row>
        <row r="1064">
          <cell r="A1064" t="str">
            <v>MD</v>
          </cell>
          <cell r="F1064">
            <v>2017</v>
          </cell>
          <cell r="N1064">
            <v>1499.7</v>
          </cell>
          <cell r="R1064">
            <v>18514.099999999999</v>
          </cell>
          <cell r="S1064" t="str">
            <v>Diesel Oil</v>
          </cell>
        </row>
        <row r="1065">
          <cell r="A1065" t="str">
            <v>MD</v>
          </cell>
          <cell r="F1065">
            <v>2018</v>
          </cell>
          <cell r="N1065">
            <v>5406.9</v>
          </cell>
          <cell r="R1065">
            <v>66735.5</v>
          </cell>
          <cell r="S1065" t="str">
            <v>Diesel Oil</v>
          </cell>
        </row>
        <row r="1066">
          <cell r="A1066" t="str">
            <v>MD</v>
          </cell>
          <cell r="F1066">
            <v>2019</v>
          </cell>
          <cell r="N1066">
            <v>720.1</v>
          </cell>
          <cell r="R1066">
            <v>8889.9</v>
          </cell>
          <cell r="S1066" t="str">
            <v>Diesel Oil</v>
          </cell>
        </row>
        <row r="1067">
          <cell r="A1067" t="str">
            <v>MD</v>
          </cell>
          <cell r="F1067">
            <v>2020</v>
          </cell>
          <cell r="N1067">
            <v>930.7</v>
          </cell>
          <cell r="R1067">
            <v>11487.1</v>
          </cell>
          <cell r="S1067" t="str">
            <v>Diesel Oil</v>
          </cell>
        </row>
        <row r="1068">
          <cell r="A1068" t="str">
            <v>MD</v>
          </cell>
          <cell r="F1068">
            <v>2021</v>
          </cell>
          <cell r="N1068">
            <v>402.8</v>
          </cell>
          <cell r="R1068">
            <v>4972</v>
          </cell>
          <cell r="S1068" t="str">
            <v>Diesel Oil</v>
          </cell>
        </row>
        <row r="1069">
          <cell r="A1069" t="str">
            <v>MD</v>
          </cell>
          <cell r="F1069">
            <v>2022</v>
          </cell>
          <cell r="N1069">
            <v>2039.7</v>
          </cell>
          <cell r="R1069">
            <v>25183.599999999999</v>
          </cell>
          <cell r="S1069" t="str">
            <v>Diesel Oil</v>
          </cell>
        </row>
        <row r="1070">
          <cell r="A1070" t="str">
            <v>MD</v>
          </cell>
          <cell r="F1070">
            <v>2023</v>
          </cell>
          <cell r="N1070">
            <v>259.39999999999998</v>
          </cell>
          <cell r="R1070">
            <v>3204.9</v>
          </cell>
          <cell r="S1070" t="str">
            <v>Diesel Oil</v>
          </cell>
        </row>
        <row r="1071">
          <cell r="A1071" t="str">
            <v>MD</v>
          </cell>
          <cell r="F1071">
            <v>2009</v>
          </cell>
          <cell r="N1071">
            <v>4316.2470000000003</v>
          </cell>
          <cell r="R1071">
            <v>53193.493999999999</v>
          </cell>
          <cell r="S1071" t="str">
            <v>Diesel Oil</v>
          </cell>
        </row>
        <row r="1072">
          <cell r="A1072" t="str">
            <v>MD</v>
          </cell>
          <cell r="F1072">
            <v>2010</v>
          </cell>
          <cell r="N1072">
            <v>7090.0680000000002</v>
          </cell>
          <cell r="R1072">
            <v>87372.505000000005</v>
          </cell>
          <cell r="S1072" t="str">
            <v>Diesel Oil</v>
          </cell>
        </row>
        <row r="1073">
          <cell r="A1073" t="str">
            <v>MD</v>
          </cell>
          <cell r="F1073">
            <v>2011</v>
          </cell>
          <cell r="N1073">
            <v>4564.6409999999996</v>
          </cell>
          <cell r="R1073">
            <v>56252.974999999999</v>
          </cell>
          <cell r="S1073" t="str">
            <v>Diesel Oil</v>
          </cell>
        </row>
        <row r="1074">
          <cell r="A1074" t="str">
            <v>MD</v>
          </cell>
          <cell r="F1074">
            <v>2012</v>
          </cell>
          <cell r="N1074">
            <v>1466.8</v>
          </cell>
          <cell r="R1074">
            <v>18103.2</v>
          </cell>
          <cell r="S1074" t="str">
            <v>Diesel Oil</v>
          </cell>
        </row>
        <row r="1075">
          <cell r="A1075" t="str">
            <v>MD</v>
          </cell>
          <cell r="F1075">
            <v>2013</v>
          </cell>
          <cell r="N1075">
            <v>3539.8</v>
          </cell>
          <cell r="R1075">
            <v>43706.3</v>
          </cell>
          <cell r="S1075" t="str">
            <v>Diesel Oil</v>
          </cell>
        </row>
        <row r="1076">
          <cell r="A1076" t="str">
            <v>MD</v>
          </cell>
          <cell r="F1076">
            <v>2014</v>
          </cell>
          <cell r="N1076">
            <v>10834.6</v>
          </cell>
          <cell r="R1076">
            <v>133758.39999999999</v>
          </cell>
          <cell r="S1076" t="str">
            <v>Diesel Oil</v>
          </cell>
        </row>
        <row r="1077">
          <cell r="A1077" t="str">
            <v>MD</v>
          </cell>
          <cell r="F1077">
            <v>2015</v>
          </cell>
          <cell r="N1077">
            <v>2137.6999999999998</v>
          </cell>
          <cell r="R1077">
            <v>26390.9</v>
          </cell>
          <cell r="S1077" t="str">
            <v>Diesel Oil</v>
          </cell>
        </row>
        <row r="1078">
          <cell r="A1078" t="str">
            <v>MD</v>
          </cell>
          <cell r="F1078">
            <v>2016</v>
          </cell>
          <cell r="N1078">
            <v>2066.5</v>
          </cell>
          <cell r="R1078">
            <v>25515.200000000001</v>
          </cell>
          <cell r="S1078" t="str">
            <v>Diesel Oil</v>
          </cell>
        </row>
        <row r="1079">
          <cell r="A1079" t="str">
            <v>MD</v>
          </cell>
          <cell r="F1079">
            <v>2017</v>
          </cell>
          <cell r="N1079">
            <v>1321.2</v>
          </cell>
          <cell r="R1079">
            <v>16311.1</v>
          </cell>
          <cell r="S1079" t="str">
            <v>Diesel Oil</v>
          </cell>
        </row>
        <row r="1080">
          <cell r="A1080" t="str">
            <v>MD</v>
          </cell>
          <cell r="F1080">
            <v>2018</v>
          </cell>
          <cell r="N1080">
            <v>5753.2</v>
          </cell>
          <cell r="R1080">
            <v>71025.7</v>
          </cell>
          <cell r="S1080" t="str">
            <v>Diesel Oil</v>
          </cell>
        </row>
        <row r="1081">
          <cell r="A1081" t="str">
            <v>MD</v>
          </cell>
          <cell r="F1081">
            <v>2019</v>
          </cell>
          <cell r="N1081">
            <v>850.8</v>
          </cell>
          <cell r="R1081">
            <v>10503.3</v>
          </cell>
          <cell r="S1081" t="str">
            <v>Diesel Oil</v>
          </cell>
        </row>
        <row r="1082">
          <cell r="A1082" t="str">
            <v>MD</v>
          </cell>
          <cell r="F1082">
            <v>2020</v>
          </cell>
          <cell r="N1082">
            <v>804.1</v>
          </cell>
          <cell r="R1082">
            <v>9928.2000000000007</v>
          </cell>
          <cell r="S1082" t="str">
            <v>Diesel Oil</v>
          </cell>
        </row>
        <row r="1083">
          <cell r="A1083" t="str">
            <v>MD</v>
          </cell>
          <cell r="F1083">
            <v>2021</v>
          </cell>
          <cell r="N1083">
            <v>346.5</v>
          </cell>
          <cell r="R1083">
            <v>4278.2</v>
          </cell>
          <cell r="S1083" t="str">
            <v>Diesel Oil</v>
          </cell>
        </row>
        <row r="1084">
          <cell r="A1084" t="str">
            <v>MD</v>
          </cell>
          <cell r="F1084">
            <v>2022</v>
          </cell>
          <cell r="N1084">
            <v>2974.4</v>
          </cell>
          <cell r="R1084">
            <v>36722.400000000001</v>
          </cell>
          <cell r="S1084" t="str">
            <v>Diesel Oil</v>
          </cell>
        </row>
        <row r="1085">
          <cell r="A1085" t="str">
            <v>MD</v>
          </cell>
          <cell r="F1085">
            <v>2023</v>
          </cell>
          <cell r="N1085">
            <v>257.7</v>
          </cell>
          <cell r="R1085">
            <v>3180</v>
          </cell>
          <cell r="S1085" t="str">
            <v>Diesel Oil</v>
          </cell>
        </row>
        <row r="1086">
          <cell r="A1086" t="str">
            <v>MD</v>
          </cell>
          <cell r="F1086">
            <v>2009</v>
          </cell>
          <cell r="N1086">
            <v>3580.0740000000001</v>
          </cell>
          <cell r="R1086">
            <v>44121.332999999999</v>
          </cell>
          <cell r="S1086" t="str">
            <v>Diesel Oil</v>
          </cell>
        </row>
        <row r="1087">
          <cell r="A1087" t="str">
            <v>MD</v>
          </cell>
          <cell r="F1087">
            <v>2010</v>
          </cell>
          <cell r="N1087">
            <v>4463.4690000000001</v>
          </cell>
          <cell r="R1087">
            <v>55008.769</v>
          </cell>
          <cell r="S1087" t="str">
            <v>Diesel Oil</v>
          </cell>
        </row>
        <row r="1088">
          <cell r="A1088" t="str">
            <v>MD</v>
          </cell>
          <cell r="F1088">
            <v>2011</v>
          </cell>
          <cell r="N1088">
            <v>3030.31</v>
          </cell>
          <cell r="R1088">
            <v>37340.737999999998</v>
          </cell>
          <cell r="S1088" t="str">
            <v>Diesel Oil</v>
          </cell>
        </row>
        <row r="1089">
          <cell r="A1089" t="str">
            <v>MD</v>
          </cell>
          <cell r="F1089">
            <v>2012</v>
          </cell>
          <cell r="N1089">
            <v>624</v>
          </cell>
          <cell r="R1089">
            <v>7705</v>
          </cell>
          <cell r="S1089" t="str">
            <v>Diesel Oil</v>
          </cell>
        </row>
        <row r="1090">
          <cell r="A1090" t="str">
            <v>MD</v>
          </cell>
          <cell r="F1090">
            <v>2013</v>
          </cell>
          <cell r="N1090">
            <v>3186.3</v>
          </cell>
          <cell r="R1090">
            <v>39331.699999999997</v>
          </cell>
          <cell r="S1090" t="str">
            <v>Diesel Oil</v>
          </cell>
        </row>
        <row r="1091">
          <cell r="A1091" t="str">
            <v>MD</v>
          </cell>
          <cell r="F1091">
            <v>2014</v>
          </cell>
          <cell r="N1091">
            <v>12551.4</v>
          </cell>
          <cell r="R1091">
            <v>154965.5</v>
          </cell>
          <cell r="S1091" t="str">
            <v>Diesel Oil</v>
          </cell>
        </row>
        <row r="1092">
          <cell r="A1092" t="str">
            <v>MD</v>
          </cell>
          <cell r="F1092">
            <v>2015</v>
          </cell>
          <cell r="N1092">
            <v>1724.4</v>
          </cell>
          <cell r="R1092">
            <v>21286.9</v>
          </cell>
          <cell r="S1092" t="str">
            <v>Diesel Oil</v>
          </cell>
        </row>
        <row r="1093">
          <cell r="A1093" t="str">
            <v>MD</v>
          </cell>
          <cell r="F1093">
            <v>2016</v>
          </cell>
          <cell r="N1093">
            <v>2085</v>
          </cell>
          <cell r="R1093">
            <v>25749.599999999999</v>
          </cell>
          <cell r="S1093" t="str">
            <v>Diesel Oil</v>
          </cell>
        </row>
        <row r="1094">
          <cell r="A1094" t="str">
            <v>MD</v>
          </cell>
          <cell r="F1094">
            <v>2017</v>
          </cell>
          <cell r="N1094">
            <v>1368.1</v>
          </cell>
          <cell r="R1094">
            <v>16887.8</v>
          </cell>
          <cell r="S1094" t="str">
            <v>Diesel Oil</v>
          </cell>
        </row>
        <row r="1095">
          <cell r="A1095" t="str">
            <v>MD</v>
          </cell>
          <cell r="F1095">
            <v>2018</v>
          </cell>
          <cell r="N1095">
            <v>4771.3</v>
          </cell>
          <cell r="R1095">
            <v>58881.4</v>
          </cell>
          <cell r="S1095" t="str">
            <v>Diesel Oil</v>
          </cell>
        </row>
        <row r="1096">
          <cell r="A1096" t="str">
            <v>MD</v>
          </cell>
          <cell r="F1096">
            <v>2019</v>
          </cell>
          <cell r="N1096">
            <v>579.70000000000005</v>
          </cell>
          <cell r="R1096">
            <v>7158</v>
          </cell>
          <cell r="S1096" t="str">
            <v>Diesel Oil</v>
          </cell>
        </row>
        <row r="1097">
          <cell r="A1097" t="str">
            <v>MD</v>
          </cell>
          <cell r="F1097">
            <v>2020</v>
          </cell>
          <cell r="N1097">
            <v>757.3</v>
          </cell>
          <cell r="R1097">
            <v>9351.1</v>
          </cell>
          <cell r="S1097" t="str">
            <v>Diesel Oil</v>
          </cell>
        </row>
        <row r="1098">
          <cell r="A1098" t="str">
            <v>MD</v>
          </cell>
          <cell r="F1098">
            <v>2021</v>
          </cell>
          <cell r="N1098">
            <v>266.89999999999998</v>
          </cell>
          <cell r="R1098">
            <v>3295</v>
          </cell>
          <cell r="S1098" t="str">
            <v>Diesel Oil</v>
          </cell>
        </row>
        <row r="1099">
          <cell r="A1099" t="str">
            <v>MD</v>
          </cell>
          <cell r="F1099">
            <v>2022</v>
          </cell>
          <cell r="N1099">
            <v>1249.5999999999999</v>
          </cell>
          <cell r="R1099">
            <v>15424.1</v>
          </cell>
          <cell r="S1099" t="str">
            <v>Diesel Oil</v>
          </cell>
        </row>
        <row r="1100">
          <cell r="A1100" t="str">
            <v>MD</v>
          </cell>
          <cell r="F1100">
            <v>2023</v>
          </cell>
          <cell r="S1100" t="str">
            <v>Diesel Oil</v>
          </cell>
        </row>
        <row r="1101">
          <cell r="A1101" t="str">
            <v>MD</v>
          </cell>
          <cell r="F1101">
            <v>2009</v>
          </cell>
          <cell r="N1101">
            <v>4267.674</v>
          </cell>
          <cell r="R1101">
            <v>52594.127999999997</v>
          </cell>
          <cell r="S1101" t="str">
            <v>Diesel Oil</v>
          </cell>
        </row>
        <row r="1102">
          <cell r="A1102" t="str">
            <v>MD</v>
          </cell>
          <cell r="F1102">
            <v>2010</v>
          </cell>
          <cell r="N1102">
            <v>6440.9409999999998</v>
          </cell>
          <cell r="R1102">
            <v>79377.274000000005</v>
          </cell>
          <cell r="S1102" t="str">
            <v>Diesel Oil</v>
          </cell>
        </row>
        <row r="1103">
          <cell r="A1103" t="str">
            <v>MD</v>
          </cell>
          <cell r="F1103">
            <v>2011</v>
          </cell>
          <cell r="N1103">
            <v>3321.596</v>
          </cell>
          <cell r="R1103">
            <v>40936.720999999998</v>
          </cell>
          <cell r="S1103" t="str">
            <v>Diesel Oil</v>
          </cell>
        </row>
        <row r="1104">
          <cell r="A1104" t="str">
            <v>MD</v>
          </cell>
          <cell r="F1104">
            <v>2012</v>
          </cell>
          <cell r="N1104">
            <v>757.8</v>
          </cell>
          <cell r="R1104">
            <v>9357.7999999999993</v>
          </cell>
          <cell r="S1104" t="str">
            <v>Diesel Oil</v>
          </cell>
        </row>
        <row r="1105">
          <cell r="A1105" t="str">
            <v>MD</v>
          </cell>
          <cell r="F1105">
            <v>2013</v>
          </cell>
          <cell r="N1105">
            <v>2312.5</v>
          </cell>
          <cell r="R1105">
            <v>28550.5</v>
          </cell>
          <cell r="S1105" t="str">
            <v>Diesel Oil</v>
          </cell>
        </row>
        <row r="1106">
          <cell r="A1106" t="str">
            <v>MD</v>
          </cell>
          <cell r="F1106">
            <v>2014</v>
          </cell>
          <cell r="N1106">
            <v>9425.1</v>
          </cell>
          <cell r="R1106">
            <v>116364.8</v>
          </cell>
          <cell r="S1106" t="str">
            <v>Diesel Oil</v>
          </cell>
        </row>
        <row r="1107">
          <cell r="A1107" t="str">
            <v>MD</v>
          </cell>
          <cell r="F1107">
            <v>2015</v>
          </cell>
          <cell r="N1107">
            <v>2119</v>
          </cell>
          <cell r="R1107">
            <v>26159.3</v>
          </cell>
          <cell r="S1107" t="str">
            <v>Diesel Oil</v>
          </cell>
        </row>
        <row r="1108">
          <cell r="A1108" t="str">
            <v>MD</v>
          </cell>
          <cell r="F1108">
            <v>2016</v>
          </cell>
          <cell r="N1108">
            <v>1771.8</v>
          </cell>
          <cell r="R1108">
            <v>21875.7</v>
          </cell>
          <cell r="S1108" t="str">
            <v>Diesel Oil</v>
          </cell>
        </row>
        <row r="1109">
          <cell r="A1109" t="str">
            <v>MD</v>
          </cell>
          <cell r="F1109">
            <v>2017</v>
          </cell>
          <cell r="N1109">
            <v>1321.1</v>
          </cell>
          <cell r="R1109">
            <v>16310.1</v>
          </cell>
          <cell r="S1109" t="str">
            <v>Diesel Oil</v>
          </cell>
        </row>
        <row r="1110">
          <cell r="A1110" t="str">
            <v>MD</v>
          </cell>
          <cell r="F1110">
            <v>2018</v>
          </cell>
          <cell r="N1110">
            <v>4553.8999999999996</v>
          </cell>
          <cell r="R1110">
            <v>56220.9</v>
          </cell>
          <cell r="S1110" t="str">
            <v>Diesel Oil</v>
          </cell>
        </row>
        <row r="1111">
          <cell r="A1111" t="str">
            <v>MD</v>
          </cell>
          <cell r="F1111">
            <v>2019</v>
          </cell>
          <cell r="N1111">
            <v>177.5</v>
          </cell>
          <cell r="R1111">
            <v>2192</v>
          </cell>
          <cell r="S1111" t="str">
            <v>Diesel Oil</v>
          </cell>
        </row>
        <row r="1112">
          <cell r="A1112" t="str">
            <v>MD</v>
          </cell>
          <cell r="F1112">
            <v>2020</v>
          </cell>
          <cell r="N1112">
            <v>1589.2</v>
          </cell>
          <cell r="R1112">
            <v>19624.8</v>
          </cell>
          <cell r="S1112" t="str">
            <v>Diesel Oil</v>
          </cell>
        </row>
        <row r="1113">
          <cell r="A1113" t="str">
            <v>MD</v>
          </cell>
          <cell r="F1113">
            <v>2021</v>
          </cell>
          <cell r="N1113">
            <v>468.3</v>
          </cell>
          <cell r="R1113">
            <v>5781</v>
          </cell>
          <cell r="S1113" t="str">
            <v>Diesel Oil</v>
          </cell>
        </row>
        <row r="1114">
          <cell r="A1114" t="str">
            <v>MD</v>
          </cell>
          <cell r="F1114">
            <v>2022</v>
          </cell>
          <cell r="N1114">
            <v>949.1</v>
          </cell>
          <cell r="R1114">
            <v>11715.9</v>
          </cell>
          <cell r="S1114" t="str">
            <v>Diesel Oil</v>
          </cell>
        </row>
        <row r="1115">
          <cell r="A1115" t="str">
            <v>MD</v>
          </cell>
          <cell r="F1115">
            <v>2023</v>
          </cell>
          <cell r="S1115" t="str">
            <v>Diesel Oil</v>
          </cell>
        </row>
        <row r="1116">
          <cell r="A1116" t="str">
            <v>MA</v>
          </cell>
          <cell r="F1116">
            <v>2009</v>
          </cell>
          <cell r="N1116">
            <v>102271.425</v>
          </cell>
          <cell r="R1116">
            <v>1459458.057</v>
          </cell>
          <cell r="S1116" t="str">
            <v>Natural Gas</v>
          </cell>
        </row>
        <row r="1117">
          <cell r="A1117" t="str">
            <v>MA</v>
          </cell>
          <cell r="F1117">
            <v>2010</v>
          </cell>
          <cell r="N1117">
            <v>140335.87400000001</v>
          </cell>
          <cell r="R1117">
            <v>2359548.057</v>
          </cell>
          <cell r="S1117" t="str">
            <v>Natural Gas</v>
          </cell>
        </row>
        <row r="1118">
          <cell r="A1118" t="str">
            <v>MA</v>
          </cell>
          <cell r="F1118">
            <v>2011</v>
          </cell>
          <cell r="N1118">
            <v>73428.712</v>
          </cell>
          <cell r="R1118">
            <v>1220866.179</v>
          </cell>
          <cell r="S1118" t="str">
            <v>Natural Gas</v>
          </cell>
        </row>
        <row r="1119">
          <cell r="A1119" t="str">
            <v>MA</v>
          </cell>
          <cell r="F1119">
            <v>2012</v>
          </cell>
          <cell r="N1119">
            <v>121062.692</v>
          </cell>
          <cell r="R1119">
            <v>2024729.11</v>
          </cell>
          <cell r="S1119" t="str">
            <v>Natural Gas</v>
          </cell>
        </row>
        <row r="1120">
          <cell r="A1120" t="str">
            <v>MA</v>
          </cell>
          <cell r="F1120">
            <v>2013</v>
          </cell>
          <cell r="N1120">
            <v>258220.11499999999</v>
          </cell>
          <cell r="R1120">
            <v>3810700.1320000002</v>
          </cell>
          <cell r="S1120" t="str">
            <v>Natural Gas</v>
          </cell>
        </row>
        <row r="1121">
          <cell r="A1121" t="str">
            <v>MA</v>
          </cell>
          <cell r="F1121">
            <v>2014</v>
          </cell>
          <cell r="N1121">
            <v>192957.62899999999</v>
          </cell>
          <cell r="R1121">
            <v>2514726.7960000001</v>
          </cell>
          <cell r="S1121" t="str">
            <v>Natural Gas</v>
          </cell>
        </row>
        <row r="1122">
          <cell r="A1122" t="str">
            <v>MA</v>
          </cell>
          <cell r="F1122">
            <v>2015</v>
          </cell>
          <cell r="N1122">
            <v>205783.269</v>
          </cell>
          <cell r="R1122">
            <v>2625450.889</v>
          </cell>
          <cell r="S1122" t="str">
            <v>Natural Gas</v>
          </cell>
        </row>
        <row r="1123">
          <cell r="A1123" t="str">
            <v>MA</v>
          </cell>
          <cell r="F1123">
            <v>2016</v>
          </cell>
          <cell r="N1123">
            <v>244839.568</v>
          </cell>
          <cell r="R1123">
            <v>3084542.1570000001</v>
          </cell>
          <cell r="S1123" t="str">
            <v>Natural Gas</v>
          </cell>
        </row>
        <row r="1124">
          <cell r="A1124" t="str">
            <v>MA</v>
          </cell>
          <cell r="F1124">
            <v>2017</v>
          </cell>
          <cell r="N1124">
            <v>124379.31600000001</v>
          </cell>
          <cell r="R1124">
            <v>1565928.155</v>
          </cell>
          <cell r="S1124" t="str">
            <v>Natural Gas</v>
          </cell>
        </row>
        <row r="1125">
          <cell r="A1125" t="str">
            <v>MA</v>
          </cell>
          <cell r="F1125">
            <v>2018</v>
          </cell>
          <cell r="N1125">
            <v>141055.02499999999</v>
          </cell>
          <cell r="R1125">
            <v>1771890.165</v>
          </cell>
          <cell r="S1125" t="str">
            <v>Natural Gas</v>
          </cell>
        </row>
        <row r="1126">
          <cell r="A1126" t="str">
            <v>MA</v>
          </cell>
          <cell r="F1126">
            <v>2019</v>
          </cell>
          <cell r="N1126">
            <v>28438.418000000001</v>
          </cell>
          <cell r="R1126">
            <v>373068.57299999997</v>
          </cell>
          <cell r="S1126" t="str">
            <v>Natural Gas</v>
          </cell>
        </row>
        <row r="1127">
          <cell r="A1127" t="str">
            <v>MA</v>
          </cell>
          <cell r="F1127">
            <v>2020</v>
          </cell>
          <cell r="N1127">
            <v>6738.607</v>
          </cell>
          <cell r="R1127">
            <v>97741.843999999997</v>
          </cell>
          <cell r="S1127" t="str">
            <v>Natural Gas</v>
          </cell>
        </row>
        <row r="1128">
          <cell r="A1128" t="str">
            <v>MA</v>
          </cell>
          <cell r="F1128">
            <v>2021</v>
          </cell>
          <cell r="N1128">
            <v>11628.824000000001</v>
          </cell>
          <cell r="R1128">
            <v>150792.823</v>
          </cell>
          <cell r="S1128" t="str">
            <v>Natural Gas</v>
          </cell>
        </row>
        <row r="1129">
          <cell r="A1129" t="str">
            <v>MA</v>
          </cell>
          <cell r="F1129">
            <v>2009</v>
          </cell>
          <cell r="N1129">
            <v>905452.70400000003</v>
          </cell>
          <cell r="R1129">
            <v>15235989.358999999</v>
          </cell>
          <cell r="S1129" t="str">
            <v>Natural Gas</v>
          </cell>
        </row>
        <row r="1130">
          <cell r="A1130" t="str">
            <v>MA</v>
          </cell>
          <cell r="F1130">
            <v>2010</v>
          </cell>
          <cell r="N1130">
            <v>883672.73300000001</v>
          </cell>
          <cell r="R1130">
            <v>14869486.563999999</v>
          </cell>
          <cell r="S1130" t="str">
            <v>Natural Gas</v>
          </cell>
        </row>
        <row r="1131">
          <cell r="A1131" t="str">
            <v>MA</v>
          </cell>
          <cell r="F1131">
            <v>2011</v>
          </cell>
          <cell r="N1131">
            <v>997423.51500000001</v>
          </cell>
          <cell r="R1131">
            <v>16783511.528999999</v>
          </cell>
          <cell r="S1131" t="str">
            <v>Natural Gas</v>
          </cell>
        </row>
        <row r="1132">
          <cell r="A1132" t="str">
            <v>MA</v>
          </cell>
          <cell r="F1132">
            <v>2012</v>
          </cell>
          <cell r="N1132">
            <v>915891.42</v>
          </cell>
          <cell r="R1132">
            <v>15411621.382999999</v>
          </cell>
          <cell r="S1132" t="str">
            <v>Natural Gas</v>
          </cell>
        </row>
        <row r="1133">
          <cell r="A1133" t="str">
            <v>MA</v>
          </cell>
          <cell r="F1133">
            <v>2013</v>
          </cell>
          <cell r="N1133">
            <v>747993.06799999997</v>
          </cell>
          <cell r="R1133">
            <v>12586406.007999999</v>
          </cell>
          <cell r="S1133" t="str">
            <v>Natural Gas</v>
          </cell>
        </row>
        <row r="1134">
          <cell r="A1134" t="str">
            <v>MA</v>
          </cell>
          <cell r="F1134">
            <v>2014</v>
          </cell>
          <cell r="N1134">
            <v>169040.41699999999</v>
          </cell>
          <cell r="R1134">
            <v>2844438.5550000002</v>
          </cell>
          <cell r="S1134" t="str">
            <v>Natural Gas</v>
          </cell>
        </row>
        <row r="1135">
          <cell r="A1135" t="str">
            <v>MA</v>
          </cell>
          <cell r="F1135">
            <v>2015</v>
          </cell>
          <cell r="N1135">
            <v>274320.103</v>
          </cell>
          <cell r="R1135">
            <v>4616007.9730000002</v>
          </cell>
          <cell r="S1135" t="str">
            <v>Natural Gas</v>
          </cell>
        </row>
        <row r="1136">
          <cell r="A1136" t="str">
            <v>MA</v>
          </cell>
          <cell r="F1136">
            <v>2016</v>
          </cell>
          <cell r="N1136">
            <v>759174.723</v>
          </cell>
          <cell r="R1136">
            <v>12774585.734999999</v>
          </cell>
          <cell r="S1136" t="str">
            <v>Natural Gas</v>
          </cell>
        </row>
        <row r="1137">
          <cell r="A1137" t="str">
            <v>MA</v>
          </cell>
          <cell r="F1137">
            <v>2017</v>
          </cell>
          <cell r="N1137">
            <v>829177.25</v>
          </cell>
          <cell r="R1137">
            <v>13952479.421</v>
          </cell>
          <cell r="S1137" t="str">
            <v>Natural Gas</v>
          </cell>
        </row>
        <row r="1138">
          <cell r="A1138" t="str">
            <v>MA</v>
          </cell>
          <cell r="F1138">
            <v>2018</v>
          </cell>
          <cell r="N1138">
            <v>485514.02500000002</v>
          </cell>
          <cell r="R1138">
            <v>8169737.4299999997</v>
          </cell>
          <cell r="S1138" t="str">
            <v>Natural Gas</v>
          </cell>
        </row>
        <row r="1139">
          <cell r="A1139" t="str">
            <v>MA</v>
          </cell>
          <cell r="F1139">
            <v>2019</v>
          </cell>
          <cell r="N1139">
            <v>274216.49099999998</v>
          </cell>
          <cell r="R1139">
            <v>4614222.1469999999</v>
          </cell>
          <cell r="S1139" t="str">
            <v>Natural Gas</v>
          </cell>
        </row>
        <row r="1140">
          <cell r="A1140" t="str">
            <v>MA</v>
          </cell>
          <cell r="F1140">
            <v>2020</v>
          </cell>
          <cell r="N1140">
            <v>187026.66699999999</v>
          </cell>
          <cell r="R1140">
            <v>3147073.9419999998</v>
          </cell>
          <cell r="S1140" t="str">
            <v>Natural Gas</v>
          </cell>
        </row>
        <row r="1141">
          <cell r="A1141" t="str">
            <v>MA</v>
          </cell>
          <cell r="F1141">
            <v>2021</v>
          </cell>
          <cell r="N1141">
            <v>90590</v>
          </cell>
          <cell r="R1141">
            <v>1524337.13</v>
          </cell>
          <cell r="S1141" t="str">
            <v>Natural Gas</v>
          </cell>
        </row>
        <row r="1142">
          <cell r="A1142" t="str">
            <v>MA</v>
          </cell>
          <cell r="F1142">
            <v>2022</v>
          </cell>
          <cell r="N1142">
            <v>185629.69</v>
          </cell>
          <cell r="R1142">
            <v>3123601.148</v>
          </cell>
          <cell r="S1142" t="str">
            <v>Natural Gas</v>
          </cell>
        </row>
        <row r="1143">
          <cell r="A1143" t="str">
            <v>MA</v>
          </cell>
          <cell r="F1143">
            <v>2023</v>
          </cell>
          <cell r="N1143">
            <v>142316.94399999999</v>
          </cell>
          <cell r="R1143">
            <v>2394750.2949999999</v>
          </cell>
          <cell r="S1143" t="str">
            <v>Natural Gas</v>
          </cell>
        </row>
        <row r="1144">
          <cell r="A1144" t="str">
            <v>MA</v>
          </cell>
          <cell r="F1144">
            <v>2009</v>
          </cell>
          <cell r="N1144">
            <v>918732.772</v>
          </cell>
          <cell r="R1144">
            <v>15459504.605</v>
          </cell>
          <cell r="S1144" t="str">
            <v>Natural Gas</v>
          </cell>
        </row>
        <row r="1145">
          <cell r="A1145" t="str">
            <v>MA</v>
          </cell>
          <cell r="F1145">
            <v>2010</v>
          </cell>
          <cell r="N1145">
            <v>945448.98100000003</v>
          </cell>
          <cell r="R1145">
            <v>15909008.776000001</v>
          </cell>
          <cell r="S1145" t="str">
            <v>Natural Gas</v>
          </cell>
        </row>
        <row r="1146">
          <cell r="A1146" t="str">
            <v>MA</v>
          </cell>
          <cell r="F1146">
            <v>2011</v>
          </cell>
          <cell r="N1146">
            <v>1023343.139</v>
          </cell>
          <cell r="R1146">
            <v>17219698.434</v>
          </cell>
          <cell r="S1146" t="str">
            <v>Natural Gas</v>
          </cell>
        </row>
        <row r="1147">
          <cell r="A1147" t="str">
            <v>MA</v>
          </cell>
          <cell r="F1147">
            <v>2012</v>
          </cell>
          <cell r="N1147">
            <v>883614.076</v>
          </cell>
          <cell r="R1147">
            <v>14868532.403999999</v>
          </cell>
          <cell r="S1147" t="str">
            <v>Natural Gas</v>
          </cell>
        </row>
        <row r="1148">
          <cell r="A1148" t="str">
            <v>MA</v>
          </cell>
          <cell r="F1148">
            <v>2013</v>
          </cell>
          <cell r="N1148">
            <v>757154.24199999997</v>
          </cell>
          <cell r="R1148">
            <v>12740621.725</v>
          </cell>
          <cell r="S1148" t="str">
            <v>Natural Gas</v>
          </cell>
        </row>
        <row r="1149">
          <cell r="A1149" t="str">
            <v>MA</v>
          </cell>
          <cell r="F1149">
            <v>2014</v>
          </cell>
          <cell r="N1149">
            <v>174936.25200000001</v>
          </cell>
          <cell r="R1149">
            <v>2943651.142</v>
          </cell>
          <cell r="S1149" t="str">
            <v>Natural Gas</v>
          </cell>
        </row>
        <row r="1150">
          <cell r="A1150" t="str">
            <v>MA</v>
          </cell>
          <cell r="F1150">
            <v>2015</v>
          </cell>
          <cell r="N1150">
            <v>272653.71100000001</v>
          </cell>
          <cell r="R1150">
            <v>4587915.4790000003</v>
          </cell>
          <cell r="S1150" t="str">
            <v>Natural Gas</v>
          </cell>
        </row>
        <row r="1151">
          <cell r="A1151" t="str">
            <v>MA</v>
          </cell>
          <cell r="F1151">
            <v>2016</v>
          </cell>
          <cell r="N1151">
            <v>784933.61300000001</v>
          </cell>
          <cell r="R1151">
            <v>13207987.984999999</v>
          </cell>
          <cell r="S1151" t="str">
            <v>Natural Gas</v>
          </cell>
        </row>
        <row r="1152">
          <cell r="A1152" t="str">
            <v>MA</v>
          </cell>
          <cell r="F1152">
            <v>2017</v>
          </cell>
          <cell r="N1152">
            <v>847925.44799999997</v>
          </cell>
          <cell r="R1152">
            <v>14267925.187999999</v>
          </cell>
          <cell r="S1152" t="str">
            <v>Natural Gas</v>
          </cell>
        </row>
        <row r="1153">
          <cell r="A1153" t="str">
            <v>MA</v>
          </cell>
          <cell r="F1153">
            <v>2018</v>
          </cell>
          <cell r="N1153">
            <v>480326.99099999998</v>
          </cell>
          <cell r="R1153">
            <v>8082446.8540000003</v>
          </cell>
          <cell r="S1153" t="str">
            <v>Natural Gas</v>
          </cell>
        </row>
        <row r="1154">
          <cell r="A1154" t="str">
            <v>MA</v>
          </cell>
          <cell r="F1154">
            <v>2019</v>
          </cell>
          <cell r="N1154">
            <v>262819.35800000001</v>
          </cell>
          <cell r="R1154">
            <v>4422412.2659999998</v>
          </cell>
          <cell r="S1154" t="str">
            <v>Natural Gas</v>
          </cell>
        </row>
        <row r="1155">
          <cell r="A1155" t="str">
            <v>MA</v>
          </cell>
          <cell r="F1155">
            <v>2020</v>
          </cell>
          <cell r="N1155">
            <v>199372.285</v>
          </cell>
          <cell r="R1155">
            <v>3354782.236</v>
          </cell>
          <cell r="S1155" t="str">
            <v>Natural Gas</v>
          </cell>
        </row>
        <row r="1156">
          <cell r="A1156" t="str">
            <v>MA</v>
          </cell>
          <cell r="F1156">
            <v>2021</v>
          </cell>
          <cell r="N1156">
            <v>140157.81099999999</v>
          </cell>
          <cell r="R1156">
            <v>2358449.7889999999</v>
          </cell>
          <cell r="S1156" t="str">
            <v>Natural Gas</v>
          </cell>
        </row>
        <row r="1157">
          <cell r="A1157" t="str">
            <v>MA</v>
          </cell>
          <cell r="F1157">
            <v>2022</v>
          </cell>
          <cell r="N1157">
            <v>203375.09700000001</v>
          </cell>
          <cell r="R1157">
            <v>3422189.0759999999</v>
          </cell>
          <cell r="S1157" t="str">
            <v>Natural Gas</v>
          </cell>
        </row>
        <row r="1158">
          <cell r="A1158" t="str">
            <v>MA</v>
          </cell>
          <cell r="F1158">
            <v>2023</v>
          </cell>
          <cell r="N1158">
            <v>143828.12400000001</v>
          </cell>
          <cell r="R1158">
            <v>2420175.6880000001</v>
          </cell>
          <cell r="S1158" t="str">
            <v>Natural Gas</v>
          </cell>
        </row>
        <row r="1159">
          <cell r="A1159" t="str">
            <v>MA</v>
          </cell>
          <cell r="F1159">
            <v>2009</v>
          </cell>
          <cell r="N1159">
            <v>871702.80900000001</v>
          </cell>
          <cell r="R1159">
            <v>14668076.357999999</v>
          </cell>
          <cell r="S1159" t="str">
            <v>Natural Gas</v>
          </cell>
        </row>
        <row r="1160">
          <cell r="A1160" t="str">
            <v>MA</v>
          </cell>
          <cell r="F1160">
            <v>2010</v>
          </cell>
          <cell r="N1160">
            <v>1089852.727</v>
          </cell>
          <cell r="R1160">
            <v>18338871.445</v>
          </cell>
          <cell r="S1160" t="str">
            <v>Natural Gas</v>
          </cell>
        </row>
        <row r="1161">
          <cell r="A1161" t="str">
            <v>MA</v>
          </cell>
          <cell r="F1161">
            <v>2011</v>
          </cell>
          <cell r="N1161">
            <v>997718.71499999997</v>
          </cell>
          <cell r="R1161">
            <v>16788525.612</v>
          </cell>
          <cell r="S1161" t="str">
            <v>Natural Gas</v>
          </cell>
        </row>
        <row r="1162">
          <cell r="A1162" t="str">
            <v>MA</v>
          </cell>
          <cell r="F1162">
            <v>2012</v>
          </cell>
          <cell r="N1162">
            <v>910473.83799999999</v>
          </cell>
          <cell r="R1162">
            <v>15320470.124</v>
          </cell>
          <cell r="S1162" t="str">
            <v>Natural Gas</v>
          </cell>
        </row>
        <row r="1163">
          <cell r="A1163" t="str">
            <v>MA</v>
          </cell>
          <cell r="F1163">
            <v>2013</v>
          </cell>
          <cell r="N1163">
            <v>706736.18400000001</v>
          </cell>
          <cell r="R1163">
            <v>11892198.790999999</v>
          </cell>
          <cell r="S1163" t="str">
            <v>Natural Gas</v>
          </cell>
        </row>
        <row r="1164">
          <cell r="A1164" t="str">
            <v>MA</v>
          </cell>
          <cell r="F1164">
            <v>2014</v>
          </cell>
          <cell r="N1164">
            <v>202874.14199999999</v>
          </cell>
          <cell r="R1164">
            <v>3413742.48</v>
          </cell>
          <cell r="S1164" t="str">
            <v>Natural Gas</v>
          </cell>
        </row>
        <row r="1165">
          <cell r="A1165" t="str">
            <v>MA</v>
          </cell>
          <cell r="F1165">
            <v>2015</v>
          </cell>
          <cell r="N1165">
            <v>319975.45299999998</v>
          </cell>
          <cell r="R1165">
            <v>5384241.3779999996</v>
          </cell>
          <cell r="S1165" t="str">
            <v>Natural Gas</v>
          </cell>
        </row>
        <row r="1166">
          <cell r="A1166" t="str">
            <v>MA</v>
          </cell>
          <cell r="F1166">
            <v>2016</v>
          </cell>
          <cell r="N1166">
            <v>718296.924</v>
          </cell>
          <cell r="R1166">
            <v>12086730.26</v>
          </cell>
          <cell r="S1166" t="str">
            <v>Natural Gas</v>
          </cell>
        </row>
        <row r="1167">
          <cell r="A1167" t="str">
            <v>MA</v>
          </cell>
          <cell r="F1167">
            <v>2017</v>
          </cell>
          <cell r="N1167">
            <v>649329.50600000005</v>
          </cell>
          <cell r="R1167">
            <v>10926240.256999999</v>
          </cell>
          <cell r="S1167" t="str">
            <v>Natural Gas</v>
          </cell>
        </row>
        <row r="1168">
          <cell r="A1168" t="str">
            <v>MA</v>
          </cell>
          <cell r="F1168">
            <v>2018</v>
          </cell>
          <cell r="N1168">
            <v>521916.02899999998</v>
          </cell>
          <cell r="R1168">
            <v>8782296.977</v>
          </cell>
          <cell r="S1168" t="str">
            <v>Natural Gas</v>
          </cell>
        </row>
        <row r="1169">
          <cell r="A1169" t="str">
            <v>MA</v>
          </cell>
          <cell r="F1169">
            <v>2019</v>
          </cell>
          <cell r="N1169">
            <v>217229.09899999999</v>
          </cell>
          <cell r="R1169">
            <v>3655279.094</v>
          </cell>
          <cell r="S1169" t="str">
            <v>Natural Gas</v>
          </cell>
        </row>
        <row r="1170">
          <cell r="A1170" t="str">
            <v>MA</v>
          </cell>
          <cell r="F1170">
            <v>2020</v>
          </cell>
          <cell r="N1170">
            <v>209254.96400000001</v>
          </cell>
          <cell r="R1170">
            <v>3521123.3870000001</v>
          </cell>
          <cell r="S1170" t="str">
            <v>Natural Gas</v>
          </cell>
        </row>
        <row r="1171">
          <cell r="A1171" t="str">
            <v>MA</v>
          </cell>
          <cell r="F1171">
            <v>2021</v>
          </cell>
          <cell r="N1171">
            <v>155598.22399999999</v>
          </cell>
          <cell r="R1171">
            <v>2618246.463</v>
          </cell>
          <cell r="S1171" t="str">
            <v>Natural Gas</v>
          </cell>
        </row>
        <row r="1172">
          <cell r="A1172" t="str">
            <v>MA</v>
          </cell>
          <cell r="F1172">
            <v>2022</v>
          </cell>
          <cell r="N1172">
            <v>163013.21299999999</v>
          </cell>
          <cell r="R1172">
            <v>2743008.9369999999</v>
          </cell>
          <cell r="S1172" t="str">
            <v>Natural Gas</v>
          </cell>
        </row>
        <row r="1173">
          <cell r="A1173" t="str">
            <v>MA</v>
          </cell>
          <cell r="F1173">
            <v>2023</v>
          </cell>
          <cell r="N1173">
            <v>146251.05600000001</v>
          </cell>
          <cell r="R1173">
            <v>2460961.233</v>
          </cell>
          <cell r="S1173" t="str">
            <v>Natural Gas</v>
          </cell>
        </row>
        <row r="1174">
          <cell r="A1174" t="str">
            <v>MA</v>
          </cell>
          <cell r="F1174">
            <v>2009</v>
          </cell>
          <cell r="N1174">
            <v>854896.88300000003</v>
          </cell>
          <cell r="R1174">
            <v>14385234.522</v>
          </cell>
          <cell r="S1174" t="str">
            <v>Natural Gas</v>
          </cell>
        </row>
        <row r="1175">
          <cell r="A1175" t="str">
            <v>MA</v>
          </cell>
          <cell r="F1175">
            <v>2010</v>
          </cell>
          <cell r="N1175">
            <v>1088491.615</v>
          </cell>
          <cell r="R1175">
            <v>18315958.061999999</v>
          </cell>
          <cell r="S1175" t="str">
            <v>Natural Gas</v>
          </cell>
        </row>
        <row r="1176">
          <cell r="A1176" t="str">
            <v>MA</v>
          </cell>
          <cell r="F1176">
            <v>2011</v>
          </cell>
          <cell r="N1176">
            <v>1009779.953</v>
          </cell>
          <cell r="R1176">
            <v>16991421.285</v>
          </cell>
          <cell r="S1176" t="str">
            <v>Natural Gas</v>
          </cell>
        </row>
        <row r="1177">
          <cell r="A1177" t="str">
            <v>MA</v>
          </cell>
          <cell r="F1177">
            <v>2012</v>
          </cell>
          <cell r="N1177">
            <v>903472.14099999995</v>
          </cell>
          <cell r="R1177">
            <v>15202676.943</v>
          </cell>
          <cell r="S1177" t="str">
            <v>Natural Gas</v>
          </cell>
        </row>
        <row r="1178">
          <cell r="A1178" t="str">
            <v>MA</v>
          </cell>
          <cell r="F1178">
            <v>2013</v>
          </cell>
          <cell r="N1178">
            <v>685941.99899999995</v>
          </cell>
          <cell r="R1178">
            <v>11542235.049000001</v>
          </cell>
          <cell r="S1178" t="str">
            <v>Natural Gas</v>
          </cell>
        </row>
        <row r="1179">
          <cell r="A1179" t="str">
            <v>MA</v>
          </cell>
          <cell r="F1179">
            <v>2014</v>
          </cell>
          <cell r="N1179">
            <v>181676.74</v>
          </cell>
          <cell r="R1179">
            <v>3057051.5830000001</v>
          </cell>
          <cell r="S1179" t="str">
            <v>Natural Gas</v>
          </cell>
        </row>
        <row r="1180">
          <cell r="A1180" t="str">
            <v>MA</v>
          </cell>
          <cell r="F1180">
            <v>2015</v>
          </cell>
          <cell r="N1180">
            <v>325181.79100000003</v>
          </cell>
          <cell r="R1180">
            <v>5471787.5020000003</v>
          </cell>
          <cell r="S1180" t="str">
            <v>Natural Gas</v>
          </cell>
        </row>
        <row r="1181">
          <cell r="A1181" t="str">
            <v>MA</v>
          </cell>
          <cell r="F1181">
            <v>2016</v>
          </cell>
          <cell r="N1181">
            <v>644239.16</v>
          </cell>
          <cell r="R1181">
            <v>10840544.846999999</v>
          </cell>
          <cell r="S1181" t="str">
            <v>Natural Gas</v>
          </cell>
        </row>
        <row r="1182">
          <cell r="A1182" t="str">
            <v>MA</v>
          </cell>
          <cell r="F1182">
            <v>2017</v>
          </cell>
          <cell r="N1182">
            <v>726748.42599999998</v>
          </cell>
          <cell r="R1182">
            <v>12228931.028000001</v>
          </cell>
          <cell r="S1182" t="str">
            <v>Natural Gas</v>
          </cell>
        </row>
        <row r="1183">
          <cell r="A1183" t="str">
            <v>MA</v>
          </cell>
          <cell r="F1183">
            <v>2018</v>
          </cell>
          <cell r="N1183">
            <v>504783.68599999999</v>
          </cell>
          <cell r="R1183">
            <v>8493974.6030000001</v>
          </cell>
          <cell r="S1183" t="str">
            <v>Natural Gas</v>
          </cell>
        </row>
        <row r="1184">
          <cell r="A1184" t="str">
            <v>MA</v>
          </cell>
          <cell r="F1184">
            <v>2019</v>
          </cell>
          <cell r="N1184">
            <v>211533.79800000001</v>
          </cell>
          <cell r="R1184">
            <v>3559461.4819999998</v>
          </cell>
          <cell r="S1184" t="str">
            <v>Natural Gas</v>
          </cell>
        </row>
        <row r="1185">
          <cell r="A1185" t="str">
            <v>MA</v>
          </cell>
          <cell r="F1185">
            <v>2020</v>
          </cell>
          <cell r="N1185">
            <v>241723.723</v>
          </cell>
          <cell r="R1185">
            <v>4067459.7259999998</v>
          </cell>
          <cell r="S1185" t="str">
            <v>Natural Gas</v>
          </cell>
        </row>
        <row r="1186">
          <cell r="A1186" t="str">
            <v>MA</v>
          </cell>
          <cell r="F1186">
            <v>2021</v>
          </cell>
          <cell r="N1186">
            <v>142740.03599999999</v>
          </cell>
          <cell r="R1186">
            <v>2401890.9929999998</v>
          </cell>
          <cell r="S1186" t="str">
            <v>Natural Gas</v>
          </cell>
        </row>
        <row r="1187">
          <cell r="A1187" t="str">
            <v>MA</v>
          </cell>
          <cell r="F1187">
            <v>2022</v>
          </cell>
          <cell r="N1187">
            <v>159899.25599999999</v>
          </cell>
          <cell r="R1187">
            <v>2690629.5449999999</v>
          </cell>
          <cell r="S1187" t="str">
            <v>Natural Gas</v>
          </cell>
        </row>
        <row r="1188">
          <cell r="A1188" t="str">
            <v>MA</v>
          </cell>
          <cell r="F1188">
            <v>2023</v>
          </cell>
          <cell r="N1188">
            <v>144889.10500000001</v>
          </cell>
          <cell r="R1188">
            <v>2438066.5070000002</v>
          </cell>
          <cell r="S1188" t="str">
            <v>Natural Gas</v>
          </cell>
        </row>
        <row r="1189">
          <cell r="A1189" t="str">
            <v>MA</v>
          </cell>
          <cell r="F1189">
            <v>2009</v>
          </cell>
          <cell r="N1189">
            <v>688.2</v>
          </cell>
          <cell r="R1189">
            <v>8493.4</v>
          </cell>
          <cell r="S1189" t="str">
            <v>Diesel Oil</v>
          </cell>
        </row>
        <row r="1190">
          <cell r="A1190" t="str">
            <v>MA</v>
          </cell>
          <cell r="F1190">
            <v>2010</v>
          </cell>
          <cell r="N1190">
            <v>1567.8</v>
          </cell>
          <cell r="R1190">
            <v>19348.5</v>
          </cell>
          <cell r="S1190" t="str">
            <v>Diesel Oil</v>
          </cell>
        </row>
        <row r="1191">
          <cell r="A1191" t="str">
            <v>MA</v>
          </cell>
          <cell r="F1191">
            <v>2011</v>
          </cell>
          <cell r="N1191">
            <v>1075.8</v>
          </cell>
          <cell r="R1191">
            <v>13275.6</v>
          </cell>
          <cell r="S1191" t="str">
            <v>Diesel Oil</v>
          </cell>
        </row>
        <row r="1192">
          <cell r="A1192" t="str">
            <v>MA</v>
          </cell>
          <cell r="F1192">
            <v>2012</v>
          </cell>
          <cell r="N1192">
            <v>455.7</v>
          </cell>
          <cell r="R1192">
            <v>5625.6</v>
          </cell>
          <cell r="S1192" t="str">
            <v>Diesel Oil</v>
          </cell>
        </row>
        <row r="1193">
          <cell r="A1193" t="str">
            <v>MA</v>
          </cell>
          <cell r="F1193">
            <v>2013</v>
          </cell>
          <cell r="N1193">
            <v>811.5</v>
          </cell>
          <cell r="R1193">
            <v>10011.6</v>
          </cell>
          <cell r="S1193" t="str">
            <v>Diesel Oil</v>
          </cell>
        </row>
        <row r="1194">
          <cell r="A1194" t="str">
            <v>MA</v>
          </cell>
          <cell r="F1194">
            <v>2014</v>
          </cell>
          <cell r="N1194">
            <v>2880.6</v>
          </cell>
          <cell r="R1194">
            <v>35554.1</v>
          </cell>
          <cell r="S1194" t="str">
            <v>Diesel Oil</v>
          </cell>
        </row>
        <row r="1195">
          <cell r="A1195" t="str">
            <v>MA</v>
          </cell>
          <cell r="F1195">
            <v>2015</v>
          </cell>
          <cell r="N1195">
            <v>1107.8</v>
          </cell>
          <cell r="R1195">
            <v>13675.7</v>
          </cell>
          <cell r="S1195" t="str">
            <v>Diesel Oil</v>
          </cell>
        </row>
        <row r="1196">
          <cell r="A1196" t="str">
            <v>MA</v>
          </cell>
          <cell r="F1196">
            <v>2016</v>
          </cell>
          <cell r="N1196">
            <v>1173.3</v>
          </cell>
          <cell r="R1196">
            <v>14483.7</v>
          </cell>
          <cell r="S1196" t="str">
            <v>Diesel Oil</v>
          </cell>
        </row>
        <row r="1197">
          <cell r="A1197" t="str">
            <v>MA</v>
          </cell>
          <cell r="F1197">
            <v>2017</v>
          </cell>
          <cell r="N1197">
            <v>1343.8</v>
          </cell>
          <cell r="R1197">
            <v>16586.400000000001</v>
          </cell>
          <cell r="S1197" t="str">
            <v>Diesel Oil</v>
          </cell>
        </row>
        <row r="1198">
          <cell r="A1198" t="str">
            <v>MA</v>
          </cell>
          <cell r="F1198">
            <v>2018</v>
          </cell>
          <cell r="N1198">
            <v>1789.1</v>
          </cell>
          <cell r="R1198">
            <v>22074.6</v>
          </cell>
          <cell r="S1198" t="str">
            <v>Diesel Oil</v>
          </cell>
        </row>
        <row r="1199">
          <cell r="A1199" t="str">
            <v>MA</v>
          </cell>
          <cell r="F1199">
            <v>2019</v>
          </cell>
          <cell r="N1199">
            <v>571.9</v>
          </cell>
          <cell r="R1199">
            <v>7057.9</v>
          </cell>
          <cell r="S1199" t="str">
            <v>Diesel Oil</v>
          </cell>
        </row>
        <row r="1200">
          <cell r="A1200" t="str">
            <v>MA</v>
          </cell>
          <cell r="F1200">
            <v>2020</v>
          </cell>
          <cell r="N1200">
            <v>443.5</v>
          </cell>
          <cell r="R1200">
            <v>5476.5</v>
          </cell>
          <cell r="S1200" t="str">
            <v>Diesel Oil</v>
          </cell>
        </row>
        <row r="1201">
          <cell r="A1201" t="str">
            <v>MA</v>
          </cell>
          <cell r="F1201">
            <v>2021</v>
          </cell>
          <cell r="N1201">
            <v>729.2</v>
          </cell>
          <cell r="R1201">
            <v>8995.5</v>
          </cell>
          <cell r="S1201" t="str">
            <v>Diesel Oil</v>
          </cell>
        </row>
        <row r="1202">
          <cell r="A1202" t="str">
            <v>MA</v>
          </cell>
          <cell r="F1202">
            <v>2022</v>
          </cell>
          <cell r="N1202">
            <v>983.4</v>
          </cell>
          <cell r="R1202">
            <v>12138.1</v>
          </cell>
          <cell r="S1202" t="str">
            <v>Diesel Oil</v>
          </cell>
        </row>
        <row r="1203">
          <cell r="A1203" t="str">
            <v>MA</v>
          </cell>
          <cell r="F1203">
            <v>2023</v>
          </cell>
          <cell r="N1203">
            <v>1361.7</v>
          </cell>
          <cell r="R1203">
            <v>16806.099999999999</v>
          </cell>
          <cell r="S1203" t="str">
            <v>Diesel Oil</v>
          </cell>
        </row>
        <row r="1204">
          <cell r="A1204" t="str">
            <v>MA</v>
          </cell>
          <cell r="F1204">
            <v>2009</v>
          </cell>
          <cell r="N1204">
            <v>1064.7</v>
          </cell>
          <cell r="R1204">
            <v>13142.3</v>
          </cell>
          <cell r="S1204" t="str">
            <v>Diesel Oil</v>
          </cell>
        </row>
        <row r="1205">
          <cell r="A1205" t="str">
            <v>MA</v>
          </cell>
          <cell r="F1205">
            <v>2010</v>
          </cell>
          <cell r="N1205">
            <v>1442.4</v>
          </cell>
          <cell r="R1205">
            <v>17798.900000000001</v>
          </cell>
          <cell r="S1205" t="str">
            <v>Diesel Oil</v>
          </cell>
        </row>
        <row r="1206">
          <cell r="A1206" t="str">
            <v>MA</v>
          </cell>
          <cell r="F1206">
            <v>2011</v>
          </cell>
          <cell r="N1206">
            <v>1375.7</v>
          </cell>
          <cell r="R1206">
            <v>16979.099999999999</v>
          </cell>
          <cell r="S1206" t="str">
            <v>Diesel Oil</v>
          </cell>
        </row>
        <row r="1207">
          <cell r="A1207" t="str">
            <v>MA</v>
          </cell>
          <cell r="F1207">
            <v>2012</v>
          </cell>
          <cell r="N1207">
            <v>450</v>
          </cell>
          <cell r="R1207">
            <v>5554.9</v>
          </cell>
          <cell r="S1207" t="str">
            <v>Diesel Oil</v>
          </cell>
        </row>
        <row r="1208">
          <cell r="A1208" t="str">
            <v>MA</v>
          </cell>
          <cell r="F1208">
            <v>2013</v>
          </cell>
          <cell r="N1208">
            <v>948</v>
          </cell>
          <cell r="R1208">
            <v>11698.3</v>
          </cell>
          <cell r="S1208" t="str">
            <v>Diesel Oil</v>
          </cell>
        </row>
        <row r="1209">
          <cell r="A1209" t="str">
            <v>MA</v>
          </cell>
          <cell r="F1209">
            <v>2014</v>
          </cell>
          <cell r="N1209">
            <v>2323.9</v>
          </cell>
          <cell r="R1209">
            <v>28689</v>
          </cell>
          <cell r="S1209" t="str">
            <v>Diesel Oil</v>
          </cell>
        </row>
        <row r="1210">
          <cell r="A1210" t="str">
            <v>MA</v>
          </cell>
          <cell r="F1210">
            <v>2015</v>
          </cell>
          <cell r="N1210">
            <v>981.8</v>
          </cell>
          <cell r="R1210">
            <v>12118.1</v>
          </cell>
          <cell r="S1210" t="str">
            <v>Diesel Oil</v>
          </cell>
        </row>
        <row r="1211">
          <cell r="A1211" t="str">
            <v>MA</v>
          </cell>
          <cell r="F1211">
            <v>2016</v>
          </cell>
          <cell r="N1211">
            <v>1011.3</v>
          </cell>
          <cell r="R1211">
            <v>12479.2</v>
          </cell>
          <cell r="S1211" t="str">
            <v>Diesel Oil</v>
          </cell>
        </row>
        <row r="1212">
          <cell r="A1212" t="str">
            <v>MA</v>
          </cell>
          <cell r="F1212">
            <v>2017</v>
          </cell>
          <cell r="N1212">
            <v>1071.9000000000001</v>
          </cell>
          <cell r="R1212">
            <v>13224.8</v>
          </cell>
          <cell r="S1212" t="str">
            <v>Diesel Oil</v>
          </cell>
        </row>
        <row r="1213">
          <cell r="A1213" t="str">
            <v>MA</v>
          </cell>
          <cell r="F1213">
            <v>2018</v>
          </cell>
          <cell r="N1213">
            <v>1463.8</v>
          </cell>
          <cell r="R1213">
            <v>18061.3</v>
          </cell>
          <cell r="S1213" t="str">
            <v>Diesel Oil</v>
          </cell>
        </row>
        <row r="1214">
          <cell r="A1214" t="str">
            <v>MA</v>
          </cell>
          <cell r="F1214">
            <v>2019</v>
          </cell>
          <cell r="N1214">
            <v>588.6</v>
          </cell>
          <cell r="R1214">
            <v>7261.4</v>
          </cell>
          <cell r="S1214" t="str">
            <v>Diesel Oil</v>
          </cell>
        </row>
        <row r="1215">
          <cell r="A1215" t="str">
            <v>MA</v>
          </cell>
          <cell r="F1215">
            <v>2020</v>
          </cell>
          <cell r="N1215">
            <v>431.7</v>
          </cell>
          <cell r="R1215">
            <v>5327.4</v>
          </cell>
          <cell r="S1215" t="str">
            <v>Diesel Oil</v>
          </cell>
        </row>
        <row r="1216">
          <cell r="A1216" t="str">
            <v>MA</v>
          </cell>
          <cell r="F1216">
            <v>2021</v>
          </cell>
          <cell r="N1216">
            <v>559.1</v>
          </cell>
          <cell r="R1216">
            <v>6900.6</v>
          </cell>
          <cell r="S1216" t="str">
            <v>Diesel Oil</v>
          </cell>
        </row>
        <row r="1217">
          <cell r="A1217" t="str">
            <v>MA</v>
          </cell>
          <cell r="F1217">
            <v>2022</v>
          </cell>
          <cell r="N1217">
            <v>827.1</v>
          </cell>
          <cell r="R1217">
            <v>10207.6</v>
          </cell>
          <cell r="S1217" t="str">
            <v>Diesel Oil</v>
          </cell>
        </row>
        <row r="1218">
          <cell r="A1218" t="str">
            <v>MA</v>
          </cell>
          <cell r="F1218">
            <v>2023</v>
          </cell>
          <cell r="N1218">
            <v>1167.2</v>
          </cell>
          <cell r="R1218">
            <v>14405.4</v>
          </cell>
          <cell r="S1218" t="str">
            <v>Diesel Oil</v>
          </cell>
        </row>
        <row r="1219">
          <cell r="A1219" t="str">
            <v>MA</v>
          </cell>
          <cell r="F1219">
            <v>2009</v>
          </cell>
          <cell r="N1219">
            <v>1157.7</v>
          </cell>
          <cell r="R1219">
            <v>14287.4</v>
          </cell>
          <cell r="S1219" t="str">
            <v>Diesel Oil</v>
          </cell>
        </row>
        <row r="1220">
          <cell r="A1220" t="str">
            <v>MA</v>
          </cell>
          <cell r="F1220">
            <v>2010</v>
          </cell>
          <cell r="N1220">
            <v>805.6</v>
          </cell>
          <cell r="R1220">
            <v>9940.7999999999993</v>
          </cell>
          <cell r="S1220" t="str">
            <v>Diesel Oil</v>
          </cell>
        </row>
        <row r="1221">
          <cell r="A1221" t="str">
            <v>MA</v>
          </cell>
          <cell r="F1221">
            <v>2011</v>
          </cell>
          <cell r="N1221">
            <v>1146.4000000000001</v>
          </cell>
          <cell r="R1221">
            <v>14142.7</v>
          </cell>
          <cell r="S1221" t="str">
            <v>Diesel Oil</v>
          </cell>
        </row>
        <row r="1222">
          <cell r="A1222" t="str">
            <v>MA</v>
          </cell>
          <cell r="F1222">
            <v>2012</v>
          </cell>
          <cell r="N1222">
            <v>427.5</v>
          </cell>
          <cell r="R1222">
            <v>5272.5</v>
          </cell>
          <cell r="S1222" t="str">
            <v>Diesel Oil</v>
          </cell>
        </row>
        <row r="1223">
          <cell r="A1223" t="str">
            <v>MA</v>
          </cell>
          <cell r="F1223">
            <v>2013</v>
          </cell>
          <cell r="N1223">
            <v>872.7</v>
          </cell>
          <cell r="R1223">
            <v>10772.4</v>
          </cell>
          <cell r="S1223" t="str">
            <v>Diesel Oil</v>
          </cell>
        </row>
        <row r="1224">
          <cell r="A1224" t="str">
            <v>MA</v>
          </cell>
          <cell r="F1224">
            <v>2014</v>
          </cell>
          <cell r="N1224">
            <v>2980.4</v>
          </cell>
          <cell r="R1224">
            <v>36778</v>
          </cell>
          <cell r="S1224" t="str">
            <v>Diesel Oil</v>
          </cell>
        </row>
        <row r="1225">
          <cell r="A1225" t="str">
            <v>MA</v>
          </cell>
          <cell r="F1225">
            <v>2015</v>
          </cell>
          <cell r="N1225">
            <v>794.6</v>
          </cell>
          <cell r="R1225">
            <v>9807.7000000000007</v>
          </cell>
          <cell r="S1225" t="str">
            <v>Diesel Oil</v>
          </cell>
        </row>
        <row r="1226">
          <cell r="A1226" t="str">
            <v>MA</v>
          </cell>
          <cell r="F1226">
            <v>2016</v>
          </cell>
          <cell r="N1226">
            <v>1717</v>
          </cell>
          <cell r="R1226">
            <v>21196.1</v>
          </cell>
          <cell r="S1226" t="str">
            <v>Diesel Oil</v>
          </cell>
        </row>
        <row r="1227">
          <cell r="A1227" t="str">
            <v>MA</v>
          </cell>
          <cell r="F1227">
            <v>2017</v>
          </cell>
          <cell r="N1227">
            <v>1117.2</v>
          </cell>
          <cell r="R1227">
            <v>13789.4</v>
          </cell>
          <cell r="S1227" t="str">
            <v>Diesel Oil</v>
          </cell>
        </row>
        <row r="1228">
          <cell r="A1228" t="str">
            <v>MA</v>
          </cell>
          <cell r="F1228">
            <v>2018</v>
          </cell>
          <cell r="N1228">
            <v>863.5</v>
          </cell>
          <cell r="R1228">
            <v>10658.7</v>
          </cell>
          <cell r="S1228" t="str">
            <v>Diesel Oil</v>
          </cell>
        </row>
        <row r="1229">
          <cell r="A1229" t="str">
            <v>MA</v>
          </cell>
          <cell r="F1229">
            <v>2019</v>
          </cell>
          <cell r="N1229">
            <v>340.9</v>
          </cell>
          <cell r="R1229">
            <v>4205.6000000000004</v>
          </cell>
          <cell r="S1229" t="str">
            <v>Diesel Oil</v>
          </cell>
        </row>
        <row r="1230">
          <cell r="A1230" t="str">
            <v>MA</v>
          </cell>
          <cell r="F1230">
            <v>2020</v>
          </cell>
          <cell r="N1230">
            <v>640.29999999999995</v>
          </cell>
          <cell r="R1230">
            <v>7900.9</v>
          </cell>
          <cell r="S1230" t="str">
            <v>Diesel Oil</v>
          </cell>
        </row>
        <row r="1231">
          <cell r="A1231" t="str">
            <v>MA</v>
          </cell>
          <cell r="F1231">
            <v>2021</v>
          </cell>
          <cell r="N1231">
            <v>550</v>
          </cell>
          <cell r="R1231">
            <v>6786.9</v>
          </cell>
          <cell r="S1231" t="str">
            <v>Diesel Oil</v>
          </cell>
        </row>
        <row r="1232">
          <cell r="A1232" t="str">
            <v>MA</v>
          </cell>
          <cell r="F1232">
            <v>2022</v>
          </cell>
          <cell r="N1232">
            <v>779.1</v>
          </cell>
          <cell r="R1232">
            <v>9615.4</v>
          </cell>
          <cell r="S1232" t="str">
            <v>Diesel Oil</v>
          </cell>
        </row>
        <row r="1233">
          <cell r="A1233" t="str">
            <v>MA</v>
          </cell>
          <cell r="F1233">
            <v>2023</v>
          </cell>
          <cell r="N1233">
            <v>1410.1</v>
          </cell>
          <cell r="R1233">
            <v>17402.5</v>
          </cell>
          <cell r="S1233" t="str">
            <v>Diesel Oil</v>
          </cell>
        </row>
        <row r="1234">
          <cell r="A1234" t="str">
            <v>MA</v>
          </cell>
          <cell r="F1234">
            <v>2009</v>
          </cell>
          <cell r="N1234">
            <v>1076.4000000000001</v>
          </cell>
          <cell r="R1234">
            <v>13287.2</v>
          </cell>
          <cell r="S1234" t="str">
            <v>Diesel Oil</v>
          </cell>
        </row>
        <row r="1235">
          <cell r="A1235" t="str">
            <v>MA</v>
          </cell>
          <cell r="F1235">
            <v>2010</v>
          </cell>
          <cell r="N1235">
            <v>1077.9000000000001</v>
          </cell>
          <cell r="R1235">
            <v>13303.2</v>
          </cell>
          <cell r="S1235" t="str">
            <v>Diesel Oil</v>
          </cell>
        </row>
        <row r="1236">
          <cell r="A1236" t="str">
            <v>MA</v>
          </cell>
          <cell r="F1236">
            <v>2011</v>
          </cell>
          <cell r="N1236">
            <v>1110.8</v>
          </cell>
          <cell r="R1236">
            <v>13706.9</v>
          </cell>
          <cell r="S1236" t="str">
            <v>Diesel Oil</v>
          </cell>
        </row>
        <row r="1237">
          <cell r="A1237" t="str">
            <v>MA</v>
          </cell>
          <cell r="F1237">
            <v>2012</v>
          </cell>
          <cell r="N1237">
            <v>425.4</v>
          </cell>
          <cell r="R1237">
            <v>5249.1</v>
          </cell>
          <cell r="S1237" t="str">
            <v>Diesel Oil</v>
          </cell>
        </row>
        <row r="1238">
          <cell r="A1238" t="str">
            <v>MA</v>
          </cell>
          <cell r="F1238">
            <v>2013</v>
          </cell>
          <cell r="N1238">
            <v>755.4</v>
          </cell>
          <cell r="R1238">
            <v>9324.7999999999993</v>
          </cell>
          <cell r="S1238" t="str">
            <v>Diesel Oil</v>
          </cell>
        </row>
        <row r="1239">
          <cell r="A1239" t="str">
            <v>MA</v>
          </cell>
          <cell r="F1239">
            <v>2014</v>
          </cell>
          <cell r="N1239">
            <v>2252</v>
          </cell>
          <cell r="R1239">
            <v>27790.400000000001</v>
          </cell>
          <cell r="S1239" t="str">
            <v>Diesel Oil</v>
          </cell>
        </row>
        <row r="1240">
          <cell r="A1240" t="str">
            <v>MA</v>
          </cell>
          <cell r="F1240">
            <v>2015</v>
          </cell>
          <cell r="N1240">
            <v>570.6</v>
          </cell>
          <cell r="R1240">
            <v>7042</v>
          </cell>
          <cell r="S1240" t="str">
            <v>Diesel Oil</v>
          </cell>
        </row>
        <row r="1241">
          <cell r="A1241" t="str">
            <v>MA</v>
          </cell>
          <cell r="F1241">
            <v>2016</v>
          </cell>
          <cell r="N1241">
            <v>1480.3</v>
          </cell>
          <cell r="R1241">
            <v>18269.599999999999</v>
          </cell>
          <cell r="S1241" t="str">
            <v>Diesel Oil</v>
          </cell>
        </row>
        <row r="1242">
          <cell r="A1242" t="str">
            <v>MA</v>
          </cell>
          <cell r="F1242">
            <v>2017</v>
          </cell>
          <cell r="N1242">
            <v>1031</v>
          </cell>
          <cell r="R1242">
            <v>12726.2</v>
          </cell>
          <cell r="S1242" t="str">
            <v>Diesel Oil</v>
          </cell>
        </row>
        <row r="1243">
          <cell r="A1243" t="str">
            <v>MA</v>
          </cell>
          <cell r="F1243">
            <v>2018</v>
          </cell>
          <cell r="N1243">
            <v>841.2</v>
          </cell>
          <cell r="R1243">
            <v>10384.299999999999</v>
          </cell>
          <cell r="S1243" t="str">
            <v>Diesel Oil</v>
          </cell>
        </row>
        <row r="1244">
          <cell r="A1244" t="str">
            <v>MA</v>
          </cell>
          <cell r="F1244">
            <v>2019</v>
          </cell>
          <cell r="N1244">
            <v>253.9</v>
          </cell>
          <cell r="R1244">
            <v>3130.8</v>
          </cell>
          <cell r="S1244" t="str">
            <v>Diesel Oil</v>
          </cell>
        </row>
        <row r="1245">
          <cell r="A1245" t="str">
            <v>MA</v>
          </cell>
          <cell r="F1245">
            <v>2020</v>
          </cell>
          <cell r="N1245">
            <v>610.29999999999995</v>
          </cell>
          <cell r="R1245">
            <v>7528.5</v>
          </cell>
          <cell r="S1245" t="str">
            <v>Diesel Oil</v>
          </cell>
        </row>
        <row r="1246">
          <cell r="A1246" t="str">
            <v>MA</v>
          </cell>
          <cell r="F1246">
            <v>2021</v>
          </cell>
          <cell r="N1246">
            <v>514.5</v>
          </cell>
          <cell r="R1246">
            <v>6351.4</v>
          </cell>
          <cell r="S1246" t="str">
            <v>Diesel Oil</v>
          </cell>
        </row>
        <row r="1247">
          <cell r="A1247" t="str">
            <v>MA</v>
          </cell>
          <cell r="F1247">
            <v>2022</v>
          </cell>
          <cell r="N1247">
            <v>828</v>
          </cell>
          <cell r="R1247">
            <v>10219.299999999999</v>
          </cell>
          <cell r="S1247" t="str">
            <v>Diesel Oil</v>
          </cell>
        </row>
        <row r="1248">
          <cell r="A1248" t="str">
            <v>MA</v>
          </cell>
          <cell r="F1248">
            <v>2023</v>
          </cell>
          <cell r="N1248">
            <v>1299.3</v>
          </cell>
          <cell r="R1248">
            <v>16037</v>
          </cell>
          <cell r="S1248" t="str">
            <v>Diesel Oil</v>
          </cell>
        </row>
        <row r="1249">
          <cell r="A1249" t="str">
            <v>MA</v>
          </cell>
          <cell r="F1249">
            <v>2009</v>
          </cell>
          <cell r="N1249">
            <v>860.3</v>
          </cell>
          <cell r="R1249">
            <v>10615.6</v>
          </cell>
          <cell r="S1249" t="str">
            <v>Diesel Oil</v>
          </cell>
        </row>
        <row r="1250">
          <cell r="A1250" t="str">
            <v>MA</v>
          </cell>
          <cell r="F1250">
            <v>2010</v>
          </cell>
          <cell r="N1250">
            <v>662.4</v>
          </cell>
          <cell r="R1250">
            <v>8171.7</v>
          </cell>
          <cell r="S1250" t="str">
            <v>Diesel Oil</v>
          </cell>
        </row>
        <row r="1251">
          <cell r="A1251" t="str">
            <v>MA</v>
          </cell>
          <cell r="F1251">
            <v>2011</v>
          </cell>
          <cell r="N1251">
            <v>1110.7</v>
          </cell>
          <cell r="R1251">
            <v>13707.1</v>
          </cell>
          <cell r="S1251" t="str">
            <v>Diesel Oil</v>
          </cell>
        </row>
        <row r="1252">
          <cell r="A1252" t="str">
            <v>MA</v>
          </cell>
          <cell r="F1252">
            <v>2012</v>
          </cell>
          <cell r="N1252">
            <v>566.1</v>
          </cell>
          <cell r="R1252">
            <v>6986.8</v>
          </cell>
          <cell r="S1252" t="str">
            <v>Diesel Oil</v>
          </cell>
        </row>
        <row r="1253">
          <cell r="A1253" t="str">
            <v>MA</v>
          </cell>
          <cell r="F1253">
            <v>2013</v>
          </cell>
          <cell r="N1253">
            <v>1344.1</v>
          </cell>
          <cell r="R1253">
            <v>16586.599999999999</v>
          </cell>
          <cell r="S1253" t="str">
            <v>Diesel Oil</v>
          </cell>
        </row>
        <row r="1254">
          <cell r="A1254" t="str">
            <v>MA</v>
          </cell>
          <cell r="F1254">
            <v>2014</v>
          </cell>
          <cell r="N1254">
            <v>2298.4</v>
          </cell>
          <cell r="R1254">
            <v>28363.5</v>
          </cell>
          <cell r="S1254" t="str">
            <v>Diesel Oil</v>
          </cell>
        </row>
        <row r="1255">
          <cell r="A1255" t="str">
            <v>MA</v>
          </cell>
          <cell r="F1255">
            <v>2015</v>
          </cell>
          <cell r="N1255">
            <v>1085.7</v>
          </cell>
          <cell r="R1255">
            <v>13397</v>
          </cell>
          <cell r="S1255" t="str">
            <v>Diesel Oil</v>
          </cell>
        </row>
        <row r="1256">
          <cell r="A1256" t="str">
            <v>MA</v>
          </cell>
          <cell r="F1256">
            <v>2016</v>
          </cell>
          <cell r="N1256">
            <v>1172.4000000000001</v>
          </cell>
          <cell r="R1256">
            <v>14467.9</v>
          </cell>
          <cell r="S1256" t="str">
            <v>Diesel Oil</v>
          </cell>
        </row>
        <row r="1257">
          <cell r="A1257" t="str">
            <v>MA</v>
          </cell>
          <cell r="F1257">
            <v>2017</v>
          </cell>
          <cell r="N1257">
            <v>1929.4</v>
          </cell>
          <cell r="R1257">
            <v>23812.5</v>
          </cell>
          <cell r="S1257" t="str">
            <v>Diesel Oil</v>
          </cell>
        </row>
        <row r="1258">
          <cell r="A1258" t="str">
            <v>MA</v>
          </cell>
          <cell r="F1258">
            <v>2018</v>
          </cell>
          <cell r="N1258">
            <v>2061.1</v>
          </cell>
          <cell r="R1258">
            <v>25436.5</v>
          </cell>
          <cell r="S1258" t="str">
            <v>Diesel Oil</v>
          </cell>
        </row>
        <row r="1259">
          <cell r="A1259" t="str">
            <v>MA</v>
          </cell>
          <cell r="F1259">
            <v>2019</v>
          </cell>
          <cell r="N1259">
            <v>461.7</v>
          </cell>
          <cell r="R1259">
            <v>5692.4</v>
          </cell>
          <cell r="S1259" t="str">
            <v>Diesel Oil</v>
          </cell>
        </row>
        <row r="1260">
          <cell r="A1260" t="str">
            <v>MA</v>
          </cell>
          <cell r="F1260">
            <v>2020</v>
          </cell>
          <cell r="N1260">
            <v>298</v>
          </cell>
          <cell r="R1260">
            <v>3675.9</v>
          </cell>
          <cell r="S1260" t="str">
            <v>Diesel Oil</v>
          </cell>
        </row>
        <row r="1261">
          <cell r="A1261" t="str">
            <v>MA</v>
          </cell>
          <cell r="F1261">
            <v>2021</v>
          </cell>
          <cell r="N1261">
            <v>824.1</v>
          </cell>
          <cell r="R1261">
            <v>10168.5</v>
          </cell>
          <cell r="S1261" t="str">
            <v>Diesel Oil</v>
          </cell>
        </row>
        <row r="1262">
          <cell r="A1262" t="str">
            <v>MA</v>
          </cell>
          <cell r="F1262">
            <v>2022</v>
          </cell>
          <cell r="N1262">
            <v>1408.6</v>
          </cell>
          <cell r="R1262">
            <v>17382.900000000001</v>
          </cell>
          <cell r="S1262" t="str">
            <v>Diesel Oil</v>
          </cell>
        </row>
        <row r="1263">
          <cell r="A1263" t="str">
            <v>MA</v>
          </cell>
          <cell r="F1263">
            <v>2023</v>
          </cell>
          <cell r="N1263">
            <v>2383.6</v>
          </cell>
          <cell r="R1263">
            <v>29418.7</v>
          </cell>
          <cell r="S1263" t="str">
            <v>Diesel Oil</v>
          </cell>
        </row>
        <row r="1264">
          <cell r="A1264" t="str">
            <v>MA</v>
          </cell>
          <cell r="F1264">
            <v>2009</v>
          </cell>
          <cell r="N1264">
            <v>848.1</v>
          </cell>
          <cell r="R1264">
            <v>10462.700000000001</v>
          </cell>
          <cell r="S1264" t="str">
            <v>Diesel Oil</v>
          </cell>
        </row>
        <row r="1265">
          <cell r="A1265" t="str">
            <v>MA</v>
          </cell>
          <cell r="F1265">
            <v>2010</v>
          </cell>
          <cell r="N1265">
            <v>653</v>
          </cell>
          <cell r="R1265">
            <v>8057.9</v>
          </cell>
          <cell r="S1265" t="str">
            <v>Diesel Oil</v>
          </cell>
        </row>
        <row r="1266">
          <cell r="A1266" t="str">
            <v>MA</v>
          </cell>
          <cell r="F1266">
            <v>2011</v>
          </cell>
          <cell r="N1266">
            <v>975.6</v>
          </cell>
          <cell r="R1266">
            <v>12039.8</v>
          </cell>
          <cell r="S1266" t="str">
            <v>Diesel Oil</v>
          </cell>
        </row>
        <row r="1267">
          <cell r="A1267" t="str">
            <v>MA</v>
          </cell>
          <cell r="F1267">
            <v>2012</v>
          </cell>
          <cell r="N1267">
            <v>644.4</v>
          </cell>
          <cell r="R1267">
            <v>7955.8</v>
          </cell>
          <cell r="S1267" t="str">
            <v>Diesel Oil</v>
          </cell>
        </row>
        <row r="1268">
          <cell r="A1268" t="str">
            <v>MA</v>
          </cell>
          <cell r="F1268">
            <v>2013</v>
          </cell>
          <cell r="N1268">
            <v>1291.7</v>
          </cell>
          <cell r="R1268">
            <v>15939.3</v>
          </cell>
          <cell r="S1268" t="str">
            <v>Diesel Oil</v>
          </cell>
        </row>
        <row r="1269">
          <cell r="A1269" t="str">
            <v>MA</v>
          </cell>
          <cell r="F1269">
            <v>2014</v>
          </cell>
          <cell r="N1269">
            <v>2193</v>
          </cell>
          <cell r="R1269">
            <v>27061.1</v>
          </cell>
          <cell r="S1269" t="str">
            <v>Diesel Oil</v>
          </cell>
        </row>
        <row r="1270">
          <cell r="A1270" t="str">
            <v>MA</v>
          </cell>
          <cell r="F1270">
            <v>2015</v>
          </cell>
          <cell r="N1270">
            <v>935.6</v>
          </cell>
          <cell r="R1270">
            <v>11545.4</v>
          </cell>
          <cell r="S1270" t="str">
            <v>Diesel Oil</v>
          </cell>
        </row>
        <row r="1271">
          <cell r="A1271" t="str">
            <v>MA</v>
          </cell>
          <cell r="F1271">
            <v>2016</v>
          </cell>
          <cell r="N1271">
            <v>1069.4000000000001</v>
          </cell>
          <cell r="R1271">
            <v>13196.8</v>
          </cell>
          <cell r="S1271" t="str">
            <v>Diesel Oil</v>
          </cell>
        </row>
        <row r="1272">
          <cell r="A1272" t="str">
            <v>MA</v>
          </cell>
          <cell r="F1272">
            <v>2017</v>
          </cell>
          <cell r="N1272">
            <v>1423.6</v>
          </cell>
          <cell r="R1272">
            <v>17567.5</v>
          </cell>
          <cell r="S1272" t="str">
            <v>Diesel Oil</v>
          </cell>
        </row>
        <row r="1273">
          <cell r="A1273" t="str">
            <v>MA</v>
          </cell>
          <cell r="F1273">
            <v>2018</v>
          </cell>
          <cell r="N1273">
            <v>1734.9</v>
          </cell>
          <cell r="R1273">
            <v>21411.8</v>
          </cell>
          <cell r="S1273" t="str">
            <v>Diesel Oil</v>
          </cell>
        </row>
        <row r="1274">
          <cell r="A1274" t="str">
            <v>MA</v>
          </cell>
          <cell r="F1274">
            <v>2019</v>
          </cell>
          <cell r="N1274">
            <v>322.7</v>
          </cell>
          <cell r="R1274">
            <v>3981.9</v>
          </cell>
          <cell r="S1274" t="str">
            <v>Diesel Oil</v>
          </cell>
        </row>
        <row r="1275">
          <cell r="A1275" t="str">
            <v>MA</v>
          </cell>
          <cell r="F1275">
            <v>2020</v>
          </cell>
          <cell r="N1275">
            <v>300.7</v>
          </cell>
          <cell r="R1275">
            <v>3711.3</v>
          </cell>
          <cell r="S1275" t="str">
            <v>Diesel Oil</v>
          </cell>
        </row>
        <row r="1276">
          <cell r="A1276" t="str">
            <v>MA</v>
          </cell>
          <cell r="F1276">
            <v>2021</v>
          </cell>
          <cell r="N1276">
            <v>650.20000000000005</v>
          </cell>
          <cell r="R1276">
            <v>8026.6</v>
          </cell>
          <cell r="S1276" t="str">
            <v>Diesel Oil</v>
          </cell>
        </row>
        <row r="1277">
          <cell r="A1277" t="str">
            <v>MA</v>
          </cell>
          <cell r="F1277">
            <v>2022</v>
          </cell>
          <cell r="N1277">
            <v>1417.3</v>
          </cell>
          <cell r="R1277">
            <v>17488.8</v>
          </cell>
          <cell r="S1277" t="str">
            <v>Diesel Oil</v>
          </cell>
        </row>
        <row r="1278">
          <cell r="A1278" t="str">
            <v>MA</v>
          </cell>
          <cell r="F1278">
            <v>2023</v>
          </cell>
          <cell r="N1278">
            <v>2240.6</v>
          </cell>
          <cell r="R1278">
            <v>27653.7</v>
          </cell>
          <cell r="S1278" t="str">
            <v>Diesel Oil</v>
          </cell>
        </row>
        <row r="1279">
          <cell r="A1279" t="str">
            <v>MA</v>
          </cell>
          <cell r="F1279">
            <v>2009</v>
          </cell>
          <cell r="S1279" t="str">
            <v>Natural Gas</v>
          </cell>
        </row>
        <row r="1280">
          <cell r="A1280" t="str">
            <v>MA</v>
          </cell>
          <cell r="F1280">
            <v>2010</v>
          </cell>
          <cell r="S1280" t="str">
            <v>Natural Gas</v>
          </cell>
        </row>
        <row r="1281">
          <cell r="A1281" t="str">
            <v>MA</v>
          </cell>
          <cell r="F1281">
            <v>2011</v>
          </cell>
          <cell r="S1281" t="str">
            <v>Natural Gas</v>
          </cell>
        </row>
        <row r="1282">
          <cell r="A1282" t="str">
            <v>MA</v>
          </cell>
          <cell r="F1282">
            <v>2009</v>
          </cell>
          <cell r="N1282">
            <v>3350.6770000000001</v>
          </cell>
          <cell r="R1282">
            <v>56391.701999999997</v>
          </cell>
          <cell r="S1282" t="str">
            <v>Natural Gas</v>
          </cell>
        </row>
        <row r="1283">
          <cell r="A1283" t="str">
            <v>MA</v>
          </cell>
          <cell r="F1283">
            <v>2010</v>
          </cell>
          <cell r="N1283">
            <v>1682.182</v>
          </cell>
          <cell r="R1283">
            <v>28307.435000000001</v>
          </cell>
          <cell r="S1283" t="str">
            <v>Natural Gas</v>
          </cell>
        </row>
        <row r="1284">
          <cell r="A1284" t="str">
            <v>MA</v>
          </cell>
          <cell r="F1284">
            <v>2011</v>
          </cell>
          <cell r="N1284">
            <v>439.42899999999997</v>
          </cell>
          <cell r="R1284">
            <v>7392.9849999999997</v>
          </cell>
          <cell r="S1284" t="str">
            <v>Natural Gas</v>
          </cell>
        </row>
        <row r="1285">
          <cell r="A1285" t="str">
            <v>MA</v>
          </cell>
          <cell r="F1285">
            <v>2012</v>
          </cell>
          <cell r="N1285">
            <v>642.37800000000004</v>
          </cell>
          <cell r="R1285">
            <v>10815.074000000001</v>
          </cell>
          <cell r="S1285" t="str">
            <v>Natural Gas</v>
          </cell>
        </row>
        <row r="1286">
          <cell r="A1286" t="str">
            <v>MA</v>
          </cell>
          <cell r="F1286">
            <v>2013</v>
          </cell>
          <cell r="N1286">
            <v>16233.189</v>
          </cell>
          <cell r="R1286">
            <v>273162.80699999997</v>
          </cell>
          <cell r="S1286" t="str">
            <v>Natural Gas</v>
          </cell>
        </row>
        <row r="1287">
          <cell r="A1287" t="str">
            <v>MA</v>
          </cell>
          <cell r="F1287">
            <v>2014</v>
          </cell>
          <cell r="N1287">
            <v>12819.866</v>
          </cell>
          <cell r="R1287">
            <v>215766.01300000001</v>
          </cell>
          <cell r="S1287" t="str">
            <v>Natural Gas</v>
          </cell>
        </row>
        <row r="1288">
          <cell r="A1288" t="str">
            <v>MA</v>
          </cell>
          <cell r="F1288">
            <v>2015</v>
          </cell>
          <cell r="N1288">
            <v>9195.6589999999997</v>
          </cell>
          <cell r="R1288">
            <v>154807.435</v>
          </cell>
          <cell r="S1288" t="str">
            <v>Natural Gas</v>
          </cell>
        </row>
        <row r="1289">
          <cell r="A1289" t="str">
            <v>MA</v>
          </cell>
          <cell r="F1289">
            <v>2016</v>
          </cell>
          <cell r="N1289">
            <v>31830.024000000001</v>
          </cell>
          <cell r="R1289">
            <v>535749.12600000005</v>
          </cell>
          <cell r="S1289" t="str">
            <v>Natural Gas</v>
          </cell>
        </row>
        <row r="1290">
          <cell r="A1290" t="str">
            <v>MA</v>
          </cell>
          <cell r="F1290">
            <v>2017</v>
          </cell>
          <cell r="N1290">
            <v>4416.366</v>
          </cell>
          <cell r="R1290">
            <v>74342.063999999998</v>
          </cell>
          <cell r="S1290" t="str">
            <v>Natural Gas</v>
          </cell>
        </row>
        <row r="1291">
          <cell r="A1291" t="str">
            <v>MA</v>
          </cell>
          <cell r="F1291">
            <v>2018</v>
          </cell>
          <cell r="N1291">
            <v>4101.442</v>
          </cell>
          <cell r="R1291">
            <v>69038.430999999997</v>
          </cell>
          <cell r="S1291" t="str">
            <v>Natural Gas</v>
          </cell>
        </row>
        <row r="1292">
          <cell r="A1292" t="str">
            <v>MA</v>
          </cell>
          <cell r="F1292">
            <v>2019</v>
          </cell>
          <cell r="N1292">
            <v>1522.11</v>
          </cell>
          <cell r="R1292">
            <v>25592.645</v>
          </cell>
          <cell r="S1292" t="str">
            <v>Natural Gas</v>
          </cell>
        </row>
        <row r="1293">
          <cell r="A1293" t="str">
            <v>MA</v>
          </cell>
          <cell r="F1293">
            <v>2020</v>
          </cell>
          <cell r="N1293">
            <v>3368.4749999999999</v>
          </cell>
          <cell r="R1293">
            <v>56627.345999999998</v>
          </cell>
          <cell r="S1293" t="str">
            <v>Natural Gas</v>
          </cell>
        </row>
        <row r="1294">
          <cell r="A1294" t="str">
            <v>MA</v>
          </cell>
          <cell r="F1294">
            <v>2021</v>
          </cell>
          <cell r="N1294">
            <v>4810.6369999999997</v>
          </cell>
          <cell r="R1294">
            <v>80932.202999999994</v>
          </cell>
          <cell r="S1294" t="str">
            <v>Natural Gas</v>
          </cell>
        </row>
        <row r="1295">
          <cell r="A1295" t="str">
            <v>MA</v>
          </cell>
          <cell r="F1295">
            <v>2022</v>
          </cell>
          <cell r="N1295">
            <v>10229.578</v>
          </cell>
          <cell r="R1295">
            <v>172152.31700000001</v>
          </cell>
          <cell r="S1295" t="str">
            <v>Natural Gas</v>
          </cell>
        </row>
        <row r="1296">
          <cell r="A1296" t="str">
            <v>MA</v>
          </cell>
          <cell r="F1296">
            <v>2023</v>
          </cell>
          <cell r="N1296">
            <v>3092.9639999999999</v>
          </cell>
          <cell r="R1296">
            <v>52043.606</v>
          </cell>
          <cell r="S1296" t="str">
            <v>Natural Gas</v>
          </cell>
        </row>
        <row r="1297">
          <cell r="A1297" t="str">
            <v>MA</v>
          </cell>
          <cell r="F1297">
            <v>2009</v>
          </cell>
          <cell r="N1297">
            <v>6394.134</v>
          </cell>
          <cell r="R1297">
            <v>102996.239</v>
          </cell>
          <cell r="S1297" t="str">
            <v>Natural Gas</v>
          </cell>
        </row>
        <row r="1298">
          <cell r="A1298" t="str">
            <v>MA</v>
          </cell>
          <cell r="F1298">
            <v>2010</v>
          </cell>
          <cell r="N1298">
            <v>5910.1379999999999</v>
          </cell>
          <cell r="R1298">
            <v>99470.731</v>
          </cell>
          <cell r="S1298" t="str">
            <v>Natural Gas</v>
          </cell>
        </row>
        <row r="1299">
          <cell r="A1299" t="str">
            <v>MA</v>
          </cell>
          <cell r="F1299">
            <v>2011</v>
          </cell>
          <cell r="N1299">
            <v>6347.5990000000002</v>
          </cell>
          <cell r="R1299">
            <v>106781.492</v>
          </cell>
          <cell r="S1299" t="str">
            <v>Natural Gas</v>
          </cell>
        </row>
        <row r="1300">
          <cell r="A1300" t="str">
            <v>MA</v>
          </cell>
          <cell r="F1300">
            <v>2012</v>
          </cell>
          <cell r="N1300">
            <v>13702.321</v>
          </cell>
          <cell r="R1300">
            <v>230571.921</v>
          </cell>
          <cell r="S1300" t="str">
            <v>Natural Gas</v>
          </cell>
        </row>
        <row r="1301">
          <cell r="A1301" t="str">
            <v>MA</v>
          </cell>
          <cell r="F1301">
            <v>2013</v>
          </cell>
          <cell r="N1301">
            <v>17313.891</v>
          </cell>
          <cell r="R1301">
            <v>291340.73800000001</v>
          </cell>
          <cell r="S1301" t="str">
            <v>Natural Gas</v>
          </cell>
        </row>
        <row r="1302">
          <cell r="A1302" t="str">
            <v>MA</v>
          </cell>
          <cell r="F1302">
            <v>2014</v>
          </cell>
          <cell r="N1302">
            <v>7317.0249999999996</v>
          </cell>
          <cell r="R1302">
            <v>123162.512</v>
          </cell>
          <cell r="S1302" t="str">
            <v>Natural Gas</v>
          </cell>
        </row>
        <row r="1303">
          <cell r="A1303" t="str">
            <v>MA</v>
          </cell>
          <cell r="F1303">
            <v>2015</v>
          </cell>
          <cell r="N1303">
            <v>8259.3580000000002</v>
          </cell>
          <cell r="R1303">
            <v>138943.66500000001</v>
          </cell>
          <cell r="S1303" t="str">
            <v>Natural Gas</v>
          </cell>
        </row>
        <row r="1304">
          <cell r="A1304" t="str">
            <v>MA</v>
          </cell>
          <cell r="F1304">
            <v>2016</v>
          </cell>
          <cell r="N1304">
            <v>5402.2039999999997</v>
          </cell>
          <cell r="R1304">
            <v>90863.376000000004</v>
          </cell>
          <cell r="S1304" t="str">
            <v>Natural Gas</v>
          </cell>
        </row>
        <row r="1305">
          <cell r="A1305" t="str">
            <v>MA</v>
          </cell>
          <cell r="F1305">
            <v>2017</v>
          </cell>
          <cell r="N1305">
            <v>9249.5519999999997</v>
          </cell>
          <cell r="R1305">
            <v>155623.89000000001</v>
          </cell>
          <cell r="S1305" t="str">
            <v>Natural Gas</v>
          </cell>
        </row>
        <row r="1306">
          <cell r="A1306" t="str">
            <v>MA</v>
          </cell>
          <cell r="F1306">
            <v>2018</v>
          </cell>
          <cell r="N1306">
            <v>19368.787</v>
          </cell>
          <cell r="R1306">
            <v>325963.64</v>
          </cell>
          <cell r="S1306" t="str">
            <v>Natural Gas</v>
          </cell>
        </row>
        <row r="1307">
          <cell r="A1307" t="str">
            <v>MA</v>
          </cell>
          <cell r="F1307">
            <v>2019</v>
          </cell>
          <cell r="N1307">
            <v>5361.8410000000003</v>
          </cell>
          <cell r="R1307">
            <v>90232.577000000005</v>
          </cell>
          <cell r="S1307" t="str">
            <v>Natural Gas</v>
          </cell>
        </row>
        <row r="1308">
          <cell r="A1308" t="str">
            <v>MA</v>
          </cell>
          <cell r="F1308">
            <v>2020</v>
          </cell>
          <cell r="N1308">
            <v>10738.278</v>
          </cell>
          <cell r="R1308">
            <v>180688.93599999999</v>
          </cell>
          <cell r="S1308" t="str">
            <v>Natural Gas</v>
          </cell>
        </row>
        <row r="1309">
          <cell r="A1309" t="str">
            <v>MA</v>
          </cell>
          <cell r="F1309">
            <v>2021</v>
          </cell>
          <cell r="N1309">
            <v>16257.592000000001</v>
          </cell>
          <cell r="R1309">
            <v>273572.48100000003</v>
          </cell>
          <cell r="S1309" t="str">
            <v>Natural Gas</v>
          </cell>
        </row>
        <row r="1310">
          <cell r="A1310" t="str">
            <v>MA</v>
          </cell>
          <cell r="F1310">
            <v>2022</v>
          </cell>
          <cell r="N1310">
            <v>16575.901999999998</v>
          </cell>
          <cell r="R1310">
            <v>278901.05599999998</v>
          </cell>
          <cell r="S1310" t="str">
            <v>Natural Gas</v>
          </cell>
        </row>
        <row r="1311">
          <cell r="A1311" t="str">
            <v>MA</v>
          </cell>
          <cell r="F1311">
            <v>2023</v>
          </cell>
          <cell r="N1311">
            <v>7416.9539999999997</v>
          </cell>
          <cell r="R1311">
            <v>124779.921</v>
          </cell>
          <cell r="S1311" t="str">
            <v>Natural Gas</v>
          </cell>
        </row>
        <row r="1312">
          <cell r="A1312" t="str">
            <v>MA</v>
          </cell>
          <cell r="F1312">
            <v>2009</v>
          </cell>
          <cell r="N1312">
            <v>753602.97</v>
          </cell>
          <cell r="R1312">
            <v>12679426.009</v>
          </cell>
          <cell r="S1312" t="str">
            <v>Natural Gas</v>
          </cell>
        </row>
        <row r="1313">
          <cell r="A1313" t="str">
            <v>MA</v>
          </cell>
          <cell r="F1313">
            <v>2010</v>
          </cell>
          <cell r="N1313">
            <v>781171.94700000004</v>
          </cell>
          <cell r="R1313">
            <v>13144661.854</v>
          </cell>
          <cell r="S1313" t="str">
            <v>Natural Gas</v>
          </cell>
        </row>
        <row r="1314">
          <cell r="A1314" t="str">
            <v>MA</v>
          </cell>
          <cell r="F1314">
            <v>2011</v>
          </cell>
          <cell r="N1314">
            <v>553599.10100000002</v>
          </cell>
          <cell r="R1314">
            <v>9315337.102</v>
          </cell>
          <cell r="S1314" t="str">
            <v>Natural Gas</v>
          </cell>
        </row>
        <row r="1315">
          <cell r="A1315" t="str">
            <v>MA</v>
          </cell>
          <cell r="F1315">
            <v>2012</v>
          </cell>
          <cell r="N1315">
            <v>702881.10699999996</v>
          </cell>
          <cell r="R1315">
            <v>11827133.08</v>
          </cell>
          <cell r="S1315" t="str">
            <v>Natural Gas</v>
          </cell>
        </row>
        <row r="1316">
          <cell r="A1316" t="str">
            <v>MA</v>
          </cell>
          <cell r="F1316">
            <v>2013</v>
          </cell>
          <cell r="N1316">
            <v>361265.01799999998</v>
          </cell>
          <cell r="R1316">
            <v>6078963.3200000003</v>
          </cell>
          <cell r="S1316" t="str">
            <v>Natural Gas</v>
          </cell>
        </row>
        <row r="1317">
          <cell r="A1317" t="str">
            <v>MA</v>
          </cell>
          <cell r="F1317">
            <v>2014</v>
          </cell>
          <cell r="N1317">
            <v>819690.35600000003</v>
          </cell>
          <cell r="R1317">
            <v>13787453.738</v>
          </cell>
          <cell r="S1317" t="str">
            <v>Natural Gas</v>
          </cell>
        </row>
        <row r="1318">
          <cell r="A1318" t="str">
            <v>MA</v>
          </cell>
          <cell r="F1318">
            <v>2015</v>
          </cell>
          <cell r="N1318">
            <v>860815.98800000001</v>
          </cell>
          <cell r="R1318">
            <v>14391478.241</v>
          </cell>
          <cell r="S1318" t="str">
            <v>Natural Gas</v>
          </cell>
        </row>
        <row r="1319">
          <cell r="A1319" t="str">
            <v>MA</v>
          </cell>
          <cell r="F1319">
            <v>2016</v>
          </cell>
          <cell r="N1319">
            <v>454718.30699999997</v>
          </cell>
          <cell r="R1319">
            <v>7648178.5669999998</v>
          </cell>
          <cell r="S1319" t="str">
            <v>Natural Gas</v>
          </cell>
        </row>
        <row r="1320">
          <cell r="A1320" t="str">
            <v>MA</v>
          </cell>
          <cell r="F1320">
            <v>2017</v>
          </cell>
          <cell r="N1320">
            <v>855901.44799999997</v>
          </cell>
          <cell r="R1320">
            <v>14362455.112</v>
          </cell>
          <cell r="S1320" t="str">
            <v>Natural Gas</v>
          </cell>
        </row>
        <row r="1321">
          <cell r="A1321" t="str">
            <v>MA</v>
          </cell>
          <cell r="F1321">
            <v>2018</v>
          </cell>
          <cell r="N1321">
            <v>656673.08799999999</v>
          </cell>
          <cell r="R1321">
            <v>11002012.84</v>
          </cell>
          <cell r="S1321" t="str">
            <v>Natural Gas</v>
          </cell>
        </row>
        <row r="1322">
          <cell r="A1322" t="str">
            <v>MA</v>
          </cell>
          <cell r="F1322">
            <v>2019</v>
          </cell>
          <cell r="N1322">
            <v>816857.40099999995</v>
          </cell>
          <cell r="R1322">
            <v>13743985.993000001</v>
          </cell>
          <cell r="S1322" t="str">
            <v>Natural Gas</v>
          </cell>
        </row>
        <row r="1323">
          <cell r="A1323" t="str">
            <v>MA</v>
          </cell>
          <cell r="F1323">
            <v>2020</v>
          </cell>
          <cell r="N1323">
            <v>775282.84900000005</v>
          </cell>
          <cell r="R1323">
            <v>13043978.218</v>
          </cell>
          <cell r="S1323" t="str">
            <v>Natural Gas</v>
          </cell>
        </row>
        <row r="1324">
          <cell r="A1324" t="str">
            <v>MA</v>
          </cell>
          <cell r="F1324">
            <v>2021</v>
          </cell>
          <cell r="N1324">
            <v>703839.17599999998</v>
          </cell>
          <cell r="R1324">
            <v>11830396.963</v>
          </cell>
          <cell r="S1324" t="str">
            <v>Natural Gas</v>
          </cell>
        </row>
        <row r="1325">
          <cell r="A1325" t="str">
            <v>MA</v>
          </cell>
          <cell r="F1325">
            <v>2022</v>
          </cell>
          <cell r="N1325">
            <v>716985.49800000002</v>
          </cell>
          <cell r="R1325">
            <v>11978548.228</v>
          </cell>
          <cell r="S1325" t="str">
            <v>Natural Gas</v>
          </cell>
        </row>
        <row r="1326">
          <cell r="A1326" t="str">
            <v>MA</v>
          </cell>
          <cell r="F1326">
            <v>2023</v>
          </cell>
          <cell r="N1326">
            <v>855829.42099999997</v>
          </cell>
          <cell r="R1326">
            <v>14377984.848999999</v>
          </cell>
          <cell r="S1326" t="str">
            <v>Natural Gas</v>
          </cell>
        </row>
        <row r="1327">
          <cell r="A1327" t="str">
            <v>MA</v>
          </cell>
          <cell r="F1327">
            <v>2009</v>
          </cell>
          <cell r="N1327">
            <v>418343.02399999998</v>
          </cell>
          <cell r="R1327">
            <v>5155624.3530000001</v>
          </cell>
          <cell r="S1327" t="str">
            <v>Residual Oil</v>
          </cell>
        </row>
        <row r="1328">
          <cell r="A1328" t="str">
            <v>MA</v>
          </cell>
          <cell r="F1328">
            <v>2010</v>
          </cell>
          <cell r="N1328">
            <v>93147.313999999998</v>
          </cell>
          <cell r="R1328">
            <v>1147951.061</v>
          </cell>
          <cell r="S1328" t="str">
            <v>Residual Oil</v>
          </cell>
        </row>
        <row r="1329">
          <cell r="A1329" t="str">
            <v>MA</v>
          </cell>
          <cell r="F1329">
            <v>2011</v>
          </cell>
          <cell r="N1329">
            <v>40593.534</v>
          </cell>
          <cell r="R1329">
            <v>500263.565</v>
          </cell>
          <cell r="S1329" t="str">
            <v>Residual Oil</v>
          </cell>
        </row>
        <row r="1330">
          <cell r="A1330" t="str">
            <v>MA</v>
          </cell>
          <cell r="F1330">
            <v>2012</v>
          </cell>
          <cell r="N1330">
            <v>26410.400000000001</v>
          </cell>
          <cell r="R1330">
            <v>325482.02399999998</v>
          </cell>
          <cell r="S1330" t="str">
            <v>Residual Oil</v>
          </cell>
        </row>
        <row r="1331">
          <cell r="A1331" t="str">
            <v>MA</v>
          </cell>
          <cell r="F1331">
            <v>2013</v>
          </cell>
          <cell r="N1331">
            <v>4303.2129999999997</v>
          </cell>
          <cell r="R1331">
            <v>53036.785000000003</v>
          </cell>
          <cell r="S1331" t="str">
            <v>Residual Oil</v>
          </cell>
        </row>
        <row r="1332">
          <cell r="A1332" t="str">
            <v>MA</v>
          </cell>
          <cell r="F1332">
            <v>2014</v>
          </cell>
          <cell r="N1332">
            <v>247012.095</v>
          </cell>
          <cell r="R1332">
            <v>3044237.2370000002</v>
          </cell>
          <cell r="S1332" t="str">
            <v>Residual Oil</v>
          </cell>
        </row>
        <row r="1333">
          <cell r="A1333" t="str">
            <v>MA</v>
          </cell>
          <cell r="F1333">
            <v>2015</v>
          </cell>
          <cell r="N1333">
            <v>133736.33600000001</v>
          </cell>
          <cell r="R1333">
            <v>1648168.1710000001</v>
          </cell>
          <cell r="S1333" t="str">
            <v>Residual Oil</v>
          </cell>
        </row>
        <row r="1334">
          <cell r="A1334" t="str">
            <v>MA</v>
          </cell>
          <cell r="F1334">
            <v>2016</v>
          </cell>
          <cell r="N1334">
            <v>11696.554</v>
          </cell>
          <cell r="R1334">
            <v>144151.07500000001</v>
          </cell>
          <cell r="S1334" t="str">
            <v>Residual Oil</v>
          </cell>
        </row>
        <row r="1335">
          <cell r="A1335" t="str">
            <v>MA</v>
          </cell>
          <cell r="F1335">
            <v>2017</v>
          </cell>
          <cell r="N1335">
            <v>19139.865000000002</v>
          </cell>
          <cell r="R1335">
            <v>235866.56599999999</v>
          </cell>
          <cell r="S1335" t="str">
            <v>Residual Oil</v>
          </cell>
        </row>
        <row r="1336">
          <cell r="A1336" t="str">
            <v>MA</v>
          </cell>
          <cell r="F1336">
            <v>2018</v>
          </cell>
          <cell r="N1336">
            <v>74668.804999999993</v>
          </cell>
          <cell r="R1336">
            <v>920217.37</v>
          </cell>
          <cell r="S1336" t="str">
            <v>Residual Oil</v>
          </cell>
        </row>
        <row r="1337">
          <cell r="A1337" t="str">
            <v>MA</v>
          </cell>
          <cell r="F1337">
            <v>2019</v>
          </cell>
          <cell r="N1337">
            <v>26194.699000000001</v>
          </cell>
          <cell r="R1337">
            <v>322816.92499999999</v>
          </cell>
          <cell r="S1337" t="str">
            <v>Residual Oil</v>
          </cell>
        </row>
        <row r="1338">
          <cell r="A1338" t="str">
            <v>MA</v>
          </cell>
          <cell r="F1338">
            <v>2020</v>
          </cell>
          <cell r="N1338">
            <v>3392.0430000000001</v>
          </cell>
          <cell r="R1338">
            <v>41806.627</v>
          </cell>
          <cell r="S1338" t="str">
            <v>Residual Oil</v>
          </cell>
        </row>
        <row r="1339">
          <cell r="A1339" t="str">
            <v>MA</v>
          </cell>
          <cell r="F1339">
            <v>2021</v>
          </cell>
          <cell r="N1339">
            <v>17563.794999999998</v>
          </cell>
          <cell r="R1339">
            <v>216465.34899999999</v>
          </cell>
          <cell r="S1339" t="str">
            <v>Residual Oil</v>
          </cell>
        </row>
        <row r="1340">
          <cell r="A1340" t="str">
            <v>MA</v>
          </cell>
          <cell r="F1340">
            <v>2022</v>
          </cell>
          <cell r="N1340">
            <v>145552.84099999999</v>
          </cell>
          <cell r="R1340">
            <v>1793766.3770000001</v>
          </cell>
          <cell r="S1340" t="str">
            <v>Residual Oil</v>
          </cell>
        </row>
        <row r="1341">
          <cell r="A1341" t="str">
            <v>MA</v>
          </cell>
          <cell r="F1341">
            <v>2023</v>
          </cell>
          <cell r="N1341">
            <v>22270.035</v>
          </cell>
          <cell r="R1341">
            <v>274448.842</v>
          </cell>
          <cell r="S1341" t="str">
            <v>Residual Oil</v>
          </cell>
        </row>
        <row r="1342">
          <cell r="A1342" t="str">
            <v>MA</v>
          </cell>
          <cell r="F1342">
            <v>2009</v>
          </cell>
          <cell r="N1342">
            <v>67831.773000000001</v>
          </cell>
          <cell r="R1342">
            <v>839060.821</v>
          </cell>
          <cell r="S1342" t="str">
            <v>Residual Oil</v>
          </cell>
        </row>
        <row r="1343">
          <cell r="A1343" t="str">
            <v>MA</v>
          </cell>
          <cell r="F1343">
            <v>2010</v>
          </cell>
          <cell r="N1343">
            <v>20522.074000000001</v>
          </cell>
          <cell r="R1343">
            <v>257195.29699999999</v>
          </cell>
          <cell r="S1343" t="str">
            <v>Residual Oil</v>
          </cell>
        </row>
        <row r="1344">
          <cell r="A1344" t="str">
            <v>MA</v>
          </cell>
          <cell r="F1344">
            <v>2011</v>
          </cell>
          <cell r="N1344">
            <v>11866.334999999999</v>
          </cell>
          <cell r="R1344">
            <v>146754.38800000001</v>
          </cell>
          <cell r="S1344" t="str">
            <v>Residual Oil</v>
          </cell>
        </row>
        <row r="1345">
          <cell r="A1345" t="str">
            <v>MA</v>
          </cell>
          <cell r="F1345">
            <v>2012</v>
          </cell>
          <cell r="N1345">
            <v>14781.829</v>
          </cell>
          <cell r="R1345">
            <v>182753.38</v>
          </cell>
          <cell r="S1345" t="str">
            <v>Residual Oil</v>
          </cell>
        </row>
        <row r="1346">
          <cell r="A1346" t="str">
            <v>MA</v>
          </cell>
          <cell r="F1346">
            <v>2013</v>
          </cell>
          <cell r="N1346">
            <v>77085.861999999994</v>
          </cell>
          <cell r="R1346">
            <v>1232496.3389999999</v>
          </cell>
          <cell r="S1346" t="str">
            <v>Residual Oil</v>
          </cell>
        </row>
        <row r="1347">
          <cell r="A1347" t="str">
            <v>MA</v>
          </cell>
          <cell r="F1347">
            <v>2014</v>
          </cell>
          <cell r="N1347">
            <v>84029.467999999993</v>
          </cell>
          <cell r="R1347">
            <v>1082617.4620000001</v>
          </cell>
          <cell r="S1347" t="str">
            <v>Residual Oil</v>
          </cell>
        </row>
        <row r="1348">
          <cell r="A1348" t="str">
            <v>MA</v>
          </cell>
          <cell r="F1348">
            <v>2015</v>
          </cell>
          <cell r="N1348">
            <v>119562.005</v>
          </cell>
          <cell r="R1348">
            <v>1647127.6950000001</v>
          </cell>
          <cell r="S1348" t="str">
            <v>Residual Oil</v>
          </cell>
        </row>
        <row r="1349">
          <cell r="A1349" t="str">
            <v>MA</v>
          </cell>
          <cell r="F1349">
            <v>2016</v>
          </cell>
          <cell r="N1349">
            <v>32307.182000000001</v>
          </cell>
          <cell r="R1349">
            <v>518490.21399999998</v>
          </cell>
          <cell r="S1349" t="str">
            <v>Residual Oil</v>
          </cell>
        </row>
        <row r="1350">
          <cell r="A1350" t="str">
            <v>MA</v>
          </cell>
          <cell r="F1350">
            <v>2017</v>
          </cell>
          <cell r="N1350">
            <v>28209.132000000001</v>
          </cell>
          <cell r="R1350">
            <v>398170.01799999998</v>
          </cell>
          <cell r="S1350" t="str">
            <v>Natural Gas</v>
          </cell>
        </row>
        <row r="1351">
          <cell r="A1351" t="str">
            <v>MA</v>
          </cell>
          <cell r="F1351">
            <v>2018</v>
          </cell>
          <cell r="N1351">
            <v>50237.714999999997</v>
          </cell>
          <cell r="R1351">
            <v>683870.04700000002</v>
          </cell>
          <cell r="S1351" t="str">
            <v>Natural Gas</v>
          </cell>
        </row>
        <row r="1352">
          <cell r="A1352" t="str">
            <v>MA</v>
          </cell>
          <cell r="F1352">
            <v>2019</v>
          </cell>
          <cell r="N1352">
            <v>15306.677</v>
          </cell>
          <cell r="R1352">
            <v>209596.39799999999</v>
          </cell>
          <cell r="S1352" t="str">
            <v>Natural Gas</v>
          </cell>
        </row>
        <row r="1353">
          <cell r="A1353" t="str">
            <v>MA</v>
          </cell>
          <cell r="F1353">
            <v>2020</v>
          </cell>
          <cell r="N1353">
            <v>8612.6479999999992</v>
          </cell>
          <cell r="R1353">
            <v>127094.542</v>
          </cell>
          <cell r="S1353" t="str">
            <v>Natural Gas</v>
          </cell>
        </row>
        <row r="1354">
          <cell r="A1354" t="str">
            <v>MA</v>
          </cell>
          <cell r="F1354">
            <v>2021</v>
          </cell>
          <cell r="N1354">
            <v>24123.190999999999</v>
          </cell>
          <cell r="R1354">
            <v>359441.82199999999</v>
          </cell>
          <cell r="S1354" t="str">
            <v>Natural Gas</v>
          </cell>
        </row>
        <row r="1355">
          <cell r="A1355" t="str">
            <v>MA</v>
          </cell>
          <cell r="F1355">
            <v>2022</v>
          </cell>
          <cell r="N1355">
            <v>98428.913</v>
          </cell>
          <cell r="R1355">
            <v>1214364.845</v>
          </cell>
          <cell r="S1355" t="str">
            <v>Natural Gas</v>
          </cell>
        </row>
        <row r="1356">
          <cell r="A1356" t="str">
            <v>MA</v>
          </cell>
          <cell r="F1356">
            <v>2023</v>
          </cell>
          <cell r="N1356">
            <v>39780.665000000001</v>
          </cell>
          <cell r="R1356">
            <v>588570.01</v>
          </cell>
          <cell r="S1356" t="str">
            <v>Natural Gas</v>
          </cell>
        </row>
        <row r="1357">
          <cell r="A1357" t="str">
            <v>MA</v>
          </cell>
          <cell r="F1357">
            <v>2019</v>
          </cell>
          <cell r="N1357">
            <v>17740.793000000001</v>
          </cell>
          <cell r="R1357">
            <v>275187.95899999997</v>
          </cell>
          <cell r="S1357" t="str">
            <v>Natural Gas</v>
          </cell>
        </row>
        <row r="1358">
          <cell r="A1358" t="str">
            <v>MA</v>
          </cell>
          <cell r="F1358">
            <v>2020</v>
          </cell>
          <cell r="N1358">
            <v>180019.94</v>
          </cell>
          <cell r="R1358">
            <v>3003111.3149999999</v>
          </cell>
          <cell r="S1358" t="str">
            <v>Natural Gas</v>
          </cell>
        </row>
        <row r="1359">
          <cell r="A1359" t="str">
            <v>MA</v>
          </cell>
          <cell r="F1359">
            <v>2021</v>
          </cell>
          <cell r="N1359">
            <v>114722.95600000001</v>
          </cell>
          <cell r="R1359">
            <v>1927317.307</v>
          </cell>
          <cell r="S1359" t="str">
            <v>Natural Gas</v>
          </cell>
        </row>
        <row r="1360">
          <cell r="A1360" t="str">
            <v>MA</v>
          </cell>
          <cell r="F1360">
            <v>2022</v>
          </cell>
          <cell r="N1360">
            <v>165562.44699999999</v>
          </cell>
          <cell r="R1360">
            <v>2507157.4890000001</v>
          </cell>
          <cell r="S1360" t="str">
            <v>Natural Gas</v>
          </cell>
        </row>
        <row r="1361">
          <cell r="A1361" t="str">
            <v>MA</v>
          </cell>
          <cell r="F1361">
            <v>2023</v>
          </cell>
          <cell r="N1361">
            <v>1142.3720000000001</v>
          </cell>
          <cell r="R1361">
            <v>15227.421</v>
          </cell>
          <cell r="S1361" t="str">
            <v>Natural Gas</v>
          </cell>
        </row>
        <row r="1362">
          <cell r="A1362" t="str">
            <v>MA</v>
          </cell>
          <cell r="F1362">
            <v>2009</v>
          </cell>
          <cell r="N1362">
            <v>595045.30000000005</v>
          </cell>
          <cell r="R1362">
            <v>5799685.7249999996</v>
          </cell>
          <cell r="S1362" t="str">
            <v>Coal</v>
          </cell>
        </row>
        <row r="1363">
          <cell r="A1363" t="str">
            <v>MA</v>
          </cell>
          <cell r="F1363">
            <v>2010</v>
          </cell>
          <cell r="N1363">
            <v>523436.25</v>
          </cell>
          <cell r="R1363">
            <v>5101765.6500000004</v>
          </cell>
          <cell r="S1363" t="str">
            <v>Coal</v>
          </cell>
        </row>
        <row r="1364">
          <cell r="A1364" t="str">
            <v>MA</v>
          </cell>
          <cell r="F1364">
            <v>2011</v>
          </cell>
          <cell r="N1364">
            <v>138269.77499999999</v>
          </cell>
          <cell r="R1364">
            <v>1347631.075</v>
          </cell>
          <cell r="S1364" t="str">
            <v>Coal</v>
          </cell>
        </row>
        <row r="1365">
          <cell r="A1365" t="str">
            <v>MA</v>
          </cell>
          <cell r="F1365">
            <v>2012</v>
          </cell>
          <cell r="N1365">
            <v>151659.52499999999</v>
          </cell>
          <cell r="R1365">
            <v>1478188.9750000001</v>
          </cell>
          <cell r="S1365" t="str">
            <v>Coal</v>
          </cell>
        </row>
        <row r="1366">
          <cell r="A1366" t="str">
            <v>MA</v>
          </cell>
          <cell r="F1366">
            <v>2013</v>
          </cell>
          <cell r="N1366">
            <v>136660.6</v>
          </cell>
          <cell r="R1366">
            <v>1331966.925</v>
          </cell>
          <cell r="S1366" t="str">
            <v>Coal</v>
          </cell>
        </row>
        <row r="1367">
          <cell r="A1367" t="str">
            <v>MA</v>
          </cell>
          <cell r="F1367">
            <v>2014</v>
          </cell>
          <cell r="N1367">
            <v>9775.875</v>
          </cell>
          <cell r="R1367">
            <v>95279.3</v>
          </cell>
          <cell r="S1367" t="str">
            <v>Coal</v>
          </cell>
        </row>
        <row r="1368">
          <cell r="A1368" t="str">
            <v>MA</v>
          </cell>
          <cell r="F1368">
            <v>2009</v>
          </cell>
          <cell r="N1368">
            <v>272.8</v>
          </cell>
          <cell r="R1368">
            <v>3374</v>
          </cell>
          <cell r="S1368" t="str">
            <v>Other</v>
          </cell>
        </row>
        <row r="1369">
          <cell r="A1369" t="str">
            <v>MA</v>
          </cell>
          <cell r="F1369">
            <v>2010</v>
          </cell>
          <cell r="N1369">
            <v>640.79999999999995</v>
          </cell>
          <cell r="R1369">
            <v>7920</v>
          </cell>
          <cell r="S1369" t="str">
            <v>Other</v>
          </cell>
        </row>
        <row r="1370">
          <cell r="A1370" t="str">
            <v>MA</v>
          </cell>
          <cell r="F1370">
            <v>2009</v>
          </cell>
          <cell r="N1370">
            <v>138340.18</v>
          </cell>
          <cell r="R1370">
            <v>1365627.7039999999</v>
          </cell>
          <cell r="S1370" t="str">
            <v>Coal</v>
          </cell>
        </row>
        <row r="1371">
          <cell r="A1371" t="str">
            <v>MA</v>
          </cell>
          <cell r="F1371">
            <v>2010</v>
          </cell>
          <cell r="N1371">
            <v>313.89999999999998</v>
          </cell>
          <cell r="R1371">
            <v>3877.7</v>
          </cell>
          <cell r="S1371" t="str">
            <v>Coal</v>
          </cell>
        </row>
        <row r="1372">
          <cell r="A1372" t="str">
            <v>MA</v>
          </cell>
          <cell r="F1372">
            <v>2009</v>
          </cell>
          <cell r="N1372">
            <v>1486378.6</v>
          </cell>
          <cell r="R1372">
            <v>14494874.550000001</v>
          </cell>
          <cell r="S1372" t="str">
            <v>Coal</v>
          </cell>
        </row>
        <row r="1373">
          <cell r="A1373" t="str">
            <v>MA</v>
          </cell>
          <cell r="F1373">
            <v>2010</v>
          </cell>
          <cell r="N1373">
            <v>1721736.2250000001</v>
          </cell>
          <cell r="R1373">
            <v>16786551.175000001</v>
          </cell>
          <cell r="S1373" t="str">
            <v>Coal</v>
          </cell>
        </row>
        <row r="1374">
          <cell r="A1374" t="str">
            <v>MA</v>
          </cell>
          <cell r="F1374">
            <v>2011</v>
          </cell>
          <cell r="N1374">
            <v>893350.07499999995</v>
          </cell>
          <cell r="R1374">
            <v>8998575.375</v>
          </cell>
          <cell r="S1374" t="str">
            <v>Coal</v>
          </cell>
        </row>
        <row r="1375">
          <cell r="A1375" t="str">
            <v>MA</v>
          </cell>
          <cell r="F1375">
            <v>2012</v>
          </cell>
          <cell r="N1375">
            <v>633168.97499999998</v>
          </cell>
          <cell r="R1375">
            <v>6399637.0499999998</v>
          </cell>
          <cell r="S1375" t="str">
            <v>Coal</v>
          </cell>
        </row>
        <row r="1376">
          <cell r="A1376" t="str">
            <v>MA</v>
          </cell>
          <cell r="F1376">
            <v>2013</v>
          </cell>
          <cell r="N1376">
            <v>813329.2</v>
          </cell>
          <cell r="R1376">
            <v>8014513.2000000002</v>
          </cell>
          <cell r="S1376" t="str">
            <v>Coal</v>
          </cell>
        </row>
        <row r="1377">
          <cell r="A1377" t="str">
            <v>MA</v>
          </cell>
          <cell r="F1377">
            <v>2014</v>
          </cell>
          <cell r="N1377">
            <v>650248.69999999995</v>
          </cell>
          <cell r="R1377">
            <v>6357309.4500000002</v>
          </cell>
          <cell r="S1377" t="str">
            <v>Coal</v>
          </cell>
        </row>
        <row r="1378">
          <cell r="A1378" t="str">
            <v>MA</v>
          </cell>
          <cell r="F1378">
            <v>2015</v>
          </cell>
          <cell r="N1378">
            <v>609158.92500000005</v>
          </cell>
          <cell r="R1378">
            <v>5969737.8250000002</v>
          </cell>
          <cell r="S1378" t="str">
            <v>Coal</v>
          </cell>
        </row>
        <row r="1379">
          <cell r="A1379" t="str">
            <v>MA</v>
          </cell>
          <cell r="F1379">
            <v>2016</v>
          </cell>
          <cell r="N1379">
            <v>1085225</v>
          </cell>
          <cell r="R1379">
            <v>10604312.85</v>
          </cell>
          <cell r="S1379" t="str">
            <v>Coal</v>
          </cell>
        </row>
        <row r="1380">
          <cell r="A1380" t="str">
            <v>MA</v>
          </cell>
          <cell r="F1380">
            <v>2017</v>
          </cell>
          <cell r="N1380">
            <v>369486.22499999998</v>
          </cell>
          <cell r="R1380">
            <v>3630324.5249999999</v>
          </cell>
          <cell r="S1380" t="str">
            <v>Coal</v>
          </cell>
        </row>
        <row r="1381">
          <cell r="A1381" t="str">
            <v>MA</v>
          </cell>
          <cell r="F1381">
            <v>2009</v>
          </cell>
          <cell r="N1381">
            <v>1555585.55</v>
          </cell>
          <cell r="R1381">
            <v>15166254.125</v>
          </cell>
          <cell r="S1381" t="str">
            <v>Coal</v>
          </cell>
        </row>
        <row r="1382">
          <cell r="A1382" t="str">
            <v>MA</v>
          </cell>
          <cell r="F1382">
            <v>2010</v>
          </cell>
          <cell r="N1382">
            <v>1639228.175</v>
          </cell>
          <cell r="R1382">
            <v>15981433.800000001</v>
          </cell>
          <cell r="S1382" t="str">
            <v>Coal</v>
          </cell>
        </row>
        <row r="1383">
          <cell r="A1383" t="str">
            <v>MA</v>
          </cell>
          <cell r="F1383">
            <v>2011</v>
          </cell>
          <cell r="N1383">
            <v>650571.35</v>
          </cell>
          <cell r="R1383">
            <v>6504259.3250000002</v>
          </cell>
          <cell r="S1383" t="str">
            <v>Coal</v>
          </cell>
        </row>
        <row r="1384">
          <cell r="A1384" t="str">
            <v>MA</v>
          </cell>
          <cell r="F1384">
            <v>2012</v>
          </cell>
          <cell r="N1384">
            <v>397678.42499999999</v>
          </cell>
          <cell r="R1384">
            <v>3987631.65</v>
          </cell>
          <cell r="S1384" t="str">
            <v>Coal</v>
          </cell>
        </row>
        <row r="1385">
          <cell r="A1385" t="str">
            <v>MA</v>
          </cell>
          <cell r="F1385">
            <v>2013</v>
          </cell>
          <cell r="N1385">
            <v>785189.35</v>
          </cell>
          <cell r="R1385">
            <v>7716224.6749999998</v>
          </cell>
          <cell r="S1385" t="str">
            <v>Coal</v>
          </cell>
        </row>
        <row r="1386">
          <cell r="A1386" t="str">
            <v>MA</v>
          </cell>
          <cell r="F1386">
            <v>2014</v>
          </cell>
          <cell r="N1386">
            <v>739395.32499999995</v>
          </cell>
          <cell r="R1386">
            <v>7262817.6500000004</v>
          </cell>
          <cell r="S1386" t="str">
            <v>Coal</v>
          </cell>
        </row>
        <row r="1387">
          <cell r="A1387" t="str">
            <v>MA</v>
          </cell>
          <cell r="F1387">
            <v>2015</v>
          </cell>
          <cell r="N1387">
            <v>539376.35</v>
          </cell>
          <cell r="R1387">
            <v>5281864.05</v>
          </cell>
          <cell r="S1387" t="str">
            <v>Coal</v>
          </cell>
        </row>
        <row r="1388">
          <cell r="A1388" t="str">
            <v>MA</v>
          </cell>
          <cell r="F1388">
            <v>2016</v>
          </cell>
          <cell r="N1388">
            <v>392517.45</v>
          </cell>
          <cell r="R1388">
            <v>3848596.15</v>
          </cell>
          <cell r="S1388" t="str">
            <v>Coal</v>
          </cell>
        </row>
        <row r="1389">
          <cell r="A1389" t="str">
            <v>MA</v>
          </cell>
          <cell r="F1389">
            <v>2017</v>
          </cell>
          <cell r="N1389">
            <v>235466.8</v>
          </cell>
          <cell r="R1389">
            <v>2310693.7250000001</v>
          </cell>
          <cell r="S1389" t="str">
            <v>Coal</v>
          </cell>
        </row>
        <row r="1390">
          <cell r="A1390" t="str">
            <v>MA</v>
          </cell>
          <cell r="F1390">
            <v>2009</v>
          </cell>
          <cell r="N1390">
            <v>3812294.9249999998</v>
          </cell>
          <cell r="R1390">
            <v>37165874.899999999</v>
          </cell>
          <cell r="S1390" t="str">
            <v>Coal</v>
          </cell>
        </row>
        <row r="1391">
          <cell r="A1391" t="str">
            <v>MA</v>
          </cell>
          <cell r="F1391">
            <v>2010</v>
          </cell>
          <cell r="N1391">
            <v>3013787.85</v>
          </cell>
          <cell r="R1391">
            <v>29391034.024999999</v>
          </cell>
          <cell r="S1391" t="str">
            <v>Coal</v>
          </cell>
        </row>
        <row r="1392">
          <cell r="A1392" t="str">
            <v>MA</v>
          </cell>
          <cell r="F1392">
            <v>2011</v>
          </cell>
          <cell r="N1392">
            <v>1869011.625</v>
          </cell>
          <cell r="R1392">
            <v>18244945.375</v>
          </cell>
          <cell r="S1392" t="str">
            <v>Coal</v>
          </cell>
        </row>
        <row r="1393">
          <cell r="A1393" t="str">
            <v>MA</v>
          </cell>
          <cell r="F1393">
            <v>2012</v>
          </cell>
          <cell r="N1393">
            <v>900533.07499999995</v>
          </cell>
          <cell r="R1393">
            <v>8792613.3000000007</v>
          </cell>
          <cell r="S1393" t="str">
            <v>Coal</v>
          </cell>
        </row>
        <row r="1394">
          <cell r="A1394" t="str">
            <v>MA</v>
          </cell>
          <cell r="F1394">
            <v>2013</v>
          </cell>
          <cell r="N1394">
            <v>1972284</v>
          </cell>
          <cell r="R1394">
            <v>19236529.774999999</v>
          </cell>
          <cell r="S1394" t="str">
            <v>Coal</v>
          </cell>
        </row>
        <row r="1395">
          <cell r="A1395" t="str">
            <v>MA</v>
          </cell>
          <cell r="F1395">
            <v>2014</v>
          </cell>
          <cell r="N1395">
            <v>1198338.55</v>
          </cell>
          <cell r="R1395">
            <v>11692964.949999999</v>
          </cell>
          <cell r="S1395" t="str">
            <v>Coal</v>
          </cell>
        </row>
        <row r="1396">
          <cell r="A1396" t="str">
            <v>MA</v>
          </cell>
          <cell r="F1396">
            <v>2015</v>
          </cell>
          <cell r="N1396">
            <v>1165715.8500000001</v>
          </cell>
          <cell r="R1396">
            <v>11374337.800000001</v>
          </cell>
          <cell r="S1396" t="str">
            <v>Coal</v>
          </cell>
        </row>
        <row r="1397">
          <cell r="A1397" t="str">
            <v>MA</v>
          </cell>
          <cell r="F1397">
            <v>2016</v>
          </cell>
          <cell r="N1397">
            <v>608102.05000000005</v>
          </cell>
          <cell r="R1397">
            <v>5934145.0250000004</v>
          </cell>
          <cell r="S1397" t="str">
            <v>Coal</v>
          </cell>
        </row>
        <row r="1398">
          <cell r="A1398" t="str">
            <v>MA</v>
          </cell>
          <cell r="F1398">
            <v>2017</v>
          </cell>
          <cell r="N1398">
            <v>655177.75</v>
          </cell>
          <cell r="R1398">
            <v>6389031.0750000002</v>
          </cell>
          <cell r="S1398" t="str">
            <v>Coal</v>
          </cell>
        </row>
        <row r="1399">
          <cell r="A1399" t="str">
            <v>MA</v>
          </cell>
          <cell r="F1399">
            <v>2009</v>
          </cell>
          <cell r="N1399">
            <v>24827.7</v>
          </cell>
          <cell r="R1399">
            <v>371267.875</v>
          </cell>
          <cell r="S1399" t="str">
            <v>Residual Oil</v>
          </cell>
        </row>
        <row r="1400">
          <cell r="A1400" t="str">
            <v>MA</v>
          </cell>
          <cell r="F1400">
            <v>2010</v>
          </cell>
          <cell r="N1400">
            <v>29059.525000000001</v>
          </cell>
          <cell r="R1400">
            <v>467400.9</v>
          </cell>
          <cell r="S1400" t="str">
            <v>Residual Oil</v>
          </cell>
        </row>
        <row r="1401">
          <cell r="A1401" t="str">
            <v>MA</v>
          </cell>
          <cell r="F1401">
            <v>2011</v>
          </cell>
          <cell r="N1401">
            <v>33067.25</v>
          </cell>
          <cell r="R1401">
            <v>514629.65</v>
          </cell>
          <cell r="S1401" t="str">
            <v>Residual Oil</v>
          </cell>
        </row>
        <row r="1402">
          <cell r="A1402" t="str">
            <v>MA</v>
          </cell>
          <cell r="F1402">
            <v>2012</v>
          </cell>
          <cell r="N1402">
            <v>73426.324999999997</v>
          </cell>
          <cell r="R1402">
            <v>1213184.325</v>
          </cell>
          <cell r="S1402" t="str">
            <v>Residual Oil</v>
          </cell>
        </row>
        <row r="1403">
          <cell r="A1403" t="str">
            <v>MA</v>
          </cell>
          <cell r="F1403">
            <v>2013</v>
          </cell>
          <cell r="N1403">
            <v>55403.925000000003</v>
          </cell>
          <cell r="R1403">
            <v>832652.4</v>
          </cell>
          <cell r="S1403" t="str">
            <v>Residual Oil</v>
          </cell>
        </row>
        <row r="1404">
          <cell r="A1404" t="str">
            <v>MA</v>
          </cell>
          <cell r="F1404">
            <v>2014</v>
          </cell>
          <cell r="N1404">
            <v>89751.1</v>
          </cell>
          <cell r="R1404">
            <v>1360979.1</v>
          </cell>
          <cell r="S1404" t="str">
            <v>Residual Oil</v>
          </cell>
        </row>
        <row r="1405">
          <cell r="A1405" t="str">
            <v>MA</v>
          </cell>
          <cell r="F1405">
            <v>2015</v>
          </cell>
          <cell r="N1405">
            <v>184903.17499999999</v>
          </cell>
          <cell r="R1405">
            <v>2688865.0249999999</v>
          </cell>
          <cell r="S1405" t="str">
            <v>Residual Oil</v>
          </cell>
        </row>
        <row r="1406">
          <cell r="A1406" t="str">
            <v>MA</v>
          </cell>
          <cell r="F1406">
            <v>2016</v>
          </cell>
          <cell r="N1406">
            <v>29541.85</v>
          </cell>
          <cell r="R1406">
            <v>474637.82500000001</v>
          </cell>
          <cell r="S1406" t="str">
            <v>Residual Oil</v>
          </cell>
        </row>
        <row r="1407">
          <cell r="A1407" t="str">
            <v>MA</v>
          </cell>
          <cell r="F1407">
            <v>2017</v>
          </cell>
          <cell r="N1407">
            <v>1276.25</v>
          </cell>
          <cell r="R1407">
            <v>21529.075000000001</v>
          </cell>
          <cell r="S1407" t="str">
            <v>Residual Oil</v>
          </cell>
        </row>
        <row r="1408">
          <cell r="A1408" t="str">
            <v>MA</v>
          </cell>
          <cell r="F1408">
            <v>2009</v>
          </cell>
          <cell r="N1408">
            <v>427016.17700000003</v>
          </cell>
          <cell r="R1408">
            <v>4161979.5150000001</v>
          </cell>
          <cell r="S1408" t="str">
            <v>Coal</v>
          </cell>
        </row>
        <row r="1409">
          <cell r="A1409" t="str">
            <v>MA</v>
          </cell>
          <cell r="F1409">
            <v>2010</v>
          </cell>
          <cell r="N1409">
            <v>350084.91100000002</v>
          </cell>
          <cell r="R1409">
            <v>3412094.9130000002</v>
          </cell>
          <cell r="S1409" t="str">
            <v>Coal</v>
          </cell>
        </row>
        <row r="1410">
          <cell r="A1410" t="str">
            <v>MA</v>
          </cell>
          <cell r="F1410">
            <v>2011</v>
          </cell>
          <cell r="N1410">
            <v>189358.875</v>
          </cell>
          <cell r="R1410">
            <v>1845628.585</v>
          </cell>
          <cell r="S1410" t="str">
            <v>Coal</v>
          </cell>
        </row>
        <row r="1411">
          <cell r="A1411" t="str">
            <v>MA</v>
          </cell>
          <cell r="F1411">
            <v>2012</v>
          </cell>
          <cell r="S1411" t="str">
            <v>Coal</v>
          </cell>
        </row>
        <row r="1412">
          <cell r="A1412" t="str">
            <v>MA</v>
          </cell>
          <cell r="F1412">
            <v>2013</v>
          </cell>
          <cell r="S1412" t="str">
            <v>Coal</v>
          </cell>
        </row>
        <row r="1413">
          <cell r="A1413" t="str">
            <v>MA</v>
          </cell>
          <cell r="F1413">
            <v>2014</v>
          </cell>
          <cell r="S1413" t="str">
            <v>Coal</v>
          </cell>
        </row>
        <row r="1414">
          <cell r="A1414" t="str">
            <v>MA</v>
          </cell>
          <cell r="F1414">
            <v>2009</v>
          </cell>
          <cell r="N1414">
            <v>318058.533</v>
          </cell>
          <cell r="R1414">
            <v>3100019.7829999998</v>
          </cell>
          <cell r="S1414" t="str">
            <v>Coal</v>
          </cell>
        </row>
        <row r="1415">
          <cell r="A1415" t="str">
            <v>MA</v>
          </cell>
          <cell r="F1415">
            <v>2010</v>
          </cell>
          <cell r="N1415">
            <v>315296.72600000002</v>
          </cell>
          <cell r="R1415">
            <v>3073063.9780000001</v>
          </cell>
          <cell r="S1415" t="str">
            <v>Coal</v>
          </cell>
        </row>
        <row r="1416">
          <cell r="A1416" t="str">
            <v>MA</v>
          </cell>
          <cell r="F1416">
            <v>2011</v>
          </cell>
          <cell r="N1416">
            <v>65881.384000000005</v>
          </cell>
          <cell r="R1416">
            <v>642106.87600000005</v>
          </cell>
          <cell r="S1416" t="str">
            <v>Coal</v>
          </cell>
        </row>
        <row r="1417">
          <cell r="A1417" t="str">
            <v>MA</v>
          </cell>
          <cell r="F1417">
            <v>2012</v>
          </cell>
          <cell r="S1417" t="str">
            <v>Coal</v>
          </cell>
        </row>
        <row r="1418">
          <cell r="A1418" t="str">
            <v>MA</v>
          </cell>
          <cell r="F1418">
            <v>2013</v>
          </cell>
          <cell r="S1418" t="str">
            <v>Coal</v>
          </cell>
        </row>
        <row r="1419">
          <cell r="A1419" t="str">
            <v>MA</v>
          </cell>
          <cell r="F1419">
            <v>2014</v>
          </cell>
          <cell r="S1419" t="str">
            <v>Coal</v>
          </cell>
        </row>
        <row r="1420">
          <cell r="A1420" t="str">
            <v>MA</v>
          </cell>
          <cell r="F1420">
            <v>2009</v>
          </cell>
          <cell r="N1420">
            <v>706847.63699999999</v>
          </cell>
          <cell r="R1420">
            <v>6889363.1900000004</v>
          </cell>
          <cell r="S1420" t="str">
            <v>Coal</v>
          </cell>
        </row>
        <row r="1421">
          <cell r="A1421" t="str">
            <v>MA</v>
          </cell>
          <cell r="F1421">
            <v>2010</v>
          </cell>
          <cell r="N1421">
            <v>724503.35800000001</v>
          </cell>
          <cell r="R1421">
            <v>7061426.9460000005</v>
          </cell>
          <cell r="S1421" t="str">
            <v>Coal</v>
          </cell>
        </row>
        <row r="1422">
          <cell r="A1422" t="str">
            <v>MA</v>
          </cell>
          <cell r="F1422">
            <v>2011</v>
          </cell>
          <cell r="N1422">
            <v>454572.39500000002</v>
          </cell>
          <cell r="R1422">
            <v>4430547.477</v>
          </cell>
          <cell r="S1422" t="str">
            <v>Coal</v>
          </cell>
        </row>
        <row r="1423">
          <cell r="A1423" t="str">
            <v>MA</v>
          </cell>
          <cell r="F1423">
            <v>2012</v>
          </cell>
          <cell r="N1423">
            <v>278658.11</v>
          </cell>
          <cell r="R1423">
            <v>2716004.8820000002</v>
          </cell>
          <cell r="S1423" t="str">
            <v>Coal</v>
          </cell>
        </row>
        <row r="1424">
          <cell r="A1424" t="str">
            <v>MA</v>
          </cell>
          <cell r="F1424">
            <v>2013</v>
          </cell>
          <cell r="N1424">
            <v>373907.42099999997</v>
          </cell>
          <cell r="R1424">
            <v>3644366.2960000001</v>
          </cell>
          <cell r="S1424" t="str">
            <v>Coal</v>
          </cell>
        </row>
        <row r="1425">
          <cell r="A1425" t="str">
            <v>MA</v>
          </cell>
          <cell r="F1425">
            <v>2014</v>
          </cell>
          <cell r="N1425">
            <v>249382.63200000001</v>
          </cell>
          <cell r="R1425">
            <v>2430664.3629999999</v>
          </cell>
          <cell r="S1425" t="str">
            <v>Coal</v>
          </cell>
        </row>
        <row r="1426">
          <cell r="A1426" t="str">
            <v>MA</v>
          </cell>
          <cell r="F1426">
            <v>2009</v>
          </cell>
          <cell r="N1426">
            <v>30000.699000000001</v>
          </cell>
          <cell r="R1426">
            <v>370658.34700000001</v>
          </cell>
          <cell r="S1426" t="str">
            <v>Residual Oil</v>
          </cell>
        </row>
        <row r="1427">
          <cell r="A1427" t="str">
            <v>MA</v>
          </cell>
          <cell r="F1427">
            <v>2010</v>
          </cell>
          <cell r="N1427">
            <v>31409.050999999999</v>
          </cell>
          <cell r="R1427">
            <v>388051.92200000002</v>
          </cell>
          <cell r="S1427" t="str">
            <v>Residual Oil</v>
          </cell>
        </row>
        <row r="1428">
          <cell r="A1428" t="str">
            <v>MA</v>
          </cell>
          <cell r="F1428">
            <v>2011</v>
          </cell>
          <cell r="N1428">
            <v>15994.905000000001</v>
          </cell>
          <cell r="R1428">
            <v>197617.82199999999</v>
          </cell>
          <cell r="S1428" t="str">
            <v>Residual Oil</v>
          </cell>
        </row>
        <row r="1429">
          <cell r="A1429" t="str">
            <v>MA</v>
          </cell>
          <cell r="F1429">
            <v>2012</v>
          </cell>
          <cell r="N1429">
            <v>23957.257000000001</v>
          </cell>
          <cell r="R1429">
            <v>295983.31099999999</v>
          </cell>
          <cell r="S1429" t="str">
            <v>Residual Oil</v>
          </cell>
        </row>
        <row r="1430">
          <cell r="A1430" t="str">
            <v>MA</v>
          </cell>
          <cell r="F1430">
            <v>2013</v>
          </cell>
          <cell r="N1430">
            <v>38160.873</v>
          </cell>
          <cell r="R1430">
            <v>471472.77100000001</v>
          </cell>
          <cell r="S1430" t="str">
            <v>Residual Oil</v>
          </cell>
        </row>
        <row r="1431">
          <cell r="A1431" t="str">
            <v>MA</v>
          </cell>
          <cell r="F1431">
            <v>2014</v>
          </cell>
          <cell r="N1431">
            <v>54628.665000000001</v>
          </cell>
          <cell r="R1431">
            <v>674930.84499999997</v>
          </cell>
          <cell r="S1431" t="str">
            <v>Residual Oil</v>
          </cell>
        </row>
        <row r="1432">
          <cell r="A1432" t="str">
            <v>MA</v>
          </cell>
          <cell r="F1432">
            <v>2009</v>
          </cell>
          <cell r="N1432">
            <v>61998.675000000003</v>
          </cell>
          <cell r="R1432">
            <v>915803</v>
          </cell>
          <cell r="S1432" t="str">
            <v>Residual Oil</v>
          </cell>
        </row>
        <row r="1433">
          <cell r="A1433" t="str">
            <v>MA</v>
          </cell>
          <cell r="F1433">
            <v>2010</v>
          </cell>
          <cell r="N1433">
            <v>49437.974999999999</v>
          </cell>
          <cell r="R1433">
            <v>798248.35</v>
          </cell>
          <cell r="S1433" t="str">
            <v>Residual Oil</v>
          </cell>
        </row>
        <row r="1434">
          <cell r="A1434" t="str">
            <v>MA</v>
          </cell>
          <cell r="F1434">
            <v>2011</v>
          </cell>
          <cell r="N1434">
            <v>27869.011999999999</v>
          </cell>
          <cell r="R1434">
            <v>426418.82299999997</v>
          </cell>
          <cell r="S1434" t="str">
            <v>Residual Oil</v>
          </cell>
        </row>
        <row r="1435">
          <cell r="A1435" t="str">
            <v>MA</v>
          </cell>
          <cell r="F1435">
            <v>2012</v>
          </cell>
          <cell r="N1435">
            <v>28363.148000000001</v>
          </cell>
          <cell r="R1435">
            <v>469953.28499999997</v>
          </cell>
          <cell r="S1435" t="str">
            <v>Residual Oil</v>
          </cell>
        </row>
        <row r="1436">
          <cell r="A1436" t="str">
            <v>MA</v>
          </cell>
          <cell r="F1436">
            <v>2013</v>
          </cell>
          <cell r="N1436">
            <v>21213.636999999999</v>
          </cell>
          <cell r="R1436">
            <v>321218.61099999998</v>
          </cell>
          <cell r="S1436" t="str">
            <v>Residual Oil</v>
          </cell>
        </row>
        <row r="1437">
          <cell r="A1437" t="str">
            <v>MA</v>
          </cell>
          <cell r="F1437">
            <v>2014</v>
          </cell>
          <cell r="N1437">
            <v>10594.552</v>
          </cell>
          <cell r="R1437">
            <v>157005.76699999999</v>
          </cell>
          <cell r="S1437" t="str">
            <v>Residual Oil</v>
          </cell>
        </row>
        <row r="1438">
          <cell r="A1438" t="str">
            <v>MA</v>
          </cell>
          <cell r="F1438">
            <v>2015</v>
          </cell>
          <cell r="N1438">
            <v>11816.543</v>
          </cell>
          <cell r="R1438">
            <v>194775</v>
          </cell>
          <cell r="S1438" t="str">
            <v>Residual Oil</v>
          </cell>
        </row>
        <row r="1439">
          <cell r="A1439" t="str">
            <v>MA</v>
          </cell>
          <cell r="F1439">
            <v>2016</v>
          </cell>
          <cell r="N1439">
            <v>10468.698</v>
          </cell>
          <cell r="R1439">
            <v>174791.31</v>
          </cell>
          <cell r="S1439" t="str">
            <v>Residual Oil</v>
          </cell>
        </row>
        <row r="1440">
          <cell r="A1440" t="str">
            <v>MA</v>
          </cell>
          <cell r="F1440">
            <v>2017</v>
          </cell>
          <cell r="N1440">
            <v>7321.3010000000004</v>
          </cell>
          <cell r="R1440">
            <v>115619.425</v>
          </cell>
          <cell r="S1440" t="str">
            <v>Residual Oil</v>
          </cell>
        </row>
        <row r="1441">
          <cell r="A1441" t="str">
            <v>MA</v>
          </cell>
          <cell r="F1441">
            <v>2018</v>
          </cell>
          <cell r="N1441">
            <v>2556.7660000000001</v>
          </cell>
          <cell r="R1441">
            <v>43145.752999999997</v>
          </cell>
          <cell r="S1441" t="str">
            <v>Residual Oil</v>
          </cell>
        </row>
        <row r="1442">
          <cell r="A1442" t="str">
            <v>MA</v>
          </cell>
          <cell r="F1442">
            <v>2019</v>
          </cell>
          <cell r="N1442">
            <v>398.38799999999998</v>
          </cell>
          <cell r="R1442">
            <v>6721.66</v>
          </cell>
          <cell r="S1442" t="str">
            <v>Residual Oil</v>
          </cell>
        </row>
        <row r="1443">
          <cell r="A1443" t="str">
            <v>MA</v>
          </cell>
          <cell r="F1443">
            <v>2020</v>
          </cell>
          <cell r="N1443">
            <v>774.21299999999997</v>
          </cell>
          <cell r="R1443">
            <v>13066.724</v>
          </cell>
          <cell r="S1443" t="str">
            <v>Residual Oil</v>
          </cell>
        </row>
        <row r="1444">
          <cell r="A1444" t="str">
            <v>MA</v>
          </cell>
          <cell r="F1444">
            <v>2021</v>
          </cell>
          <cell r="N1444">
            <v>3797.201</v>
          </cell>
          <cell r="R1444">
            <v>47507.163</v>
          </cell>
          <cell r="S1444" t="str">
            <v>Residual Oil</v>
          </cell>
        </row>
        <row r="1445">
          <cell r="A1445" t="str">
            <v>MA</v>
          </cell>
          <cell r="F1445">
            <v>2009</v>
          </cell>
          <cell r="N1445">
            <v>18751.95</v>
          </cell>
          <cell r="R1445">
            <v>302132.52500000002</v>
          </cell>
          <cell r="S1445" t="str">
            <v>Natural Gas</v>
          </cell>
        </row>
        <row r="1446">
          <cell r="A1446" t="str">
            <v>MA</v>
          </cell>
          <cell r="F1446">
            <v>2010</v>
          </cell>
          <cell r="N1446">
            <v>23673.625</v>
          </cell>
          <cell r="R1446">
            <v>388515.65</v>
          </cell>
          <cell r="S1446" t="str">
            <v>Natural Gas</v>
          </cell>
        </row>
        <row r="1447">
          <cell r="A1447" t="str">
            <v>MA</v>
          </cell>
          <cell r="F1447">
            <v>2011</v>
          </cell>
          <cell r="N1447">
            <v>11354.116</v>
          </cell>
          <cell r="R1447">
            <v>185284.622</v>
          </cell>
          <cell r="S1447" t="str">
            <v>Natural Gas</v>
          </cell>
        </row>
        <row r="1448">
          <cell r="A1448" t="str">
            <v>MA</v>
          </cell>
          <cell r="F1448">
            <v>2012</v>
          </cell>
          <cell r="N1448">
            <v>14349.295</v>
          </cell>
          <cell r="R1448">
            <v>240601.264</v>
          </cell>
          <cell r="S1448" t="str">
            <v>Natural Gas</v>
          </cell>
        </row>
        <row r="1449">
          <cell r="A1449" t="str">
            <v>MA</v>
          </cell>
          <cell r="F1449">
            <v>2013</v>
          </cell>
          <cell r="N1449">
            <v>4969.4809999999998</v>
          </cell>
          <cell r="R1449">
            <v>81930.423999999999</v>
          </cell>
          <cell r="S1449" t="str">
            <v>Natural Gas</v>
          </cell>
        </row>
        <row r="1450">
          <cell r="A1450" t="str">
            <v>MA</v>
          </cell>
          <cell r="F1450">
            <v>2014</v>
          </cell>
          <cell r="N1450">
            <v>10735.017</v>
          </cell>
          <cell r="R1450">
            <v>166110.66500000001</v>
          </cell>
          <cell r="S1450" t="str">
            <v>Natural Gas</v>
          </cell>
        </row>
        <row r="1451">
          <cell r="A1451" t="str">
            <v>MA</v>
          </cell>
          <cell r="F1451">
            <v>2015</v>
          </cell>
          <cell r="N1451">
            <v>8677.5220000000008</v>
          </cell>
          <cell r="R1451">
            <v>144963.05300000001</v>
          </cell>
          <cell r="S1451" t="str">
            <v>Natural Gas</v>
          </cell>
        </row>
        <row r="1452">
          <cell r="A1452" t="str">
            <v>MA</v>
          </cell>
          <cell r="F1452">
            <v>2016</v>
          </cell>
          <cell r="N1452">
            <v>9440.9950000000008</v>
          </cell>
          <cell r="R1452">
            <v>156058.283</v>
          </cell>
          <cell r="S1452" t="str">
            <v>Natural Gas</v>
          </cell>
        </row>
        <row r="1453">
          <cell r="A1453" t="str">
            <v>MA</v>
          </cell>
          <cell r="F1453">
            <v>2017</v>
          </cell>
          <cell r="N1453">
            <v>7660.1670000000004</v>
          </cell>
          <cell r="R1453">
            <v>125786.194</v>
          </cell>
          <cell r="S1453" t="str">
            <v>Natural Gas</v>
          </cell>
        </row>
        <row r="1454">
          <cell r="A1454" t="str">
            <v>MA</v>
          </cell>
          <cell r="F1454">
            <v>2018</v>
          </cell>
          <cell r="N1454">
            <v>5185.8239999999996</v>
          </cell>
          <cell r="R1454">
            <v>81980.165999999997</v>
          </cell>
          <cell r="S1454" t="str">
            <v>Natural Gas</v>
          </cell>
        </row>
        <row r="1455">
          <cell r="A1455" t="str">
            <v>MA</v>
          </cell>
          <cell r="F1455">
            <v>2019</v>
          </cell>
          <cell r="N1455">
            <v>658.12800000000004</v>
          </cell>
          <cell r="R1455">
            <v>9439.7559999999994</v>
          </cell>
          <cell r="S1455" t="str">
            <v>Natural Gas</v>
          </cell>
        </row>
        <row r="1456">
          <cell r="A1456" t="str">
            <v>MA</v>
          </cell>
          <cell r="F1456">
            <v>2020</v>
          </cell>
          <cell r="N1456">
            <v>397.065</v>
          </cell>
          <cell r="R1456">
            <v>6483.5730000000003</v>
          </cell>
          <cell r="S1456" t="str">
            <v>Natural Gas</v>
          </cell>
        </row>
        <row r="1457">
          <cell r="A1457" t="str">
            <v>MA</v>
          </cell>
          <cell r="F1457">
            <v>2021</v>
          </cell>
          <cell r="N1457">
            <v>797.28300000000002</v>
          </cell>
          <cell r="R1457">
            <v>11861.924999999999</v>
          </cell>
          <cell r="S1457" t="str">
            <v>Natural Gas</v>
          </cell>
        </row>
        <row r="1458">
          <cell r="A1458" t="str">
            <v>MA</v>
          </cell>
          <cell r="F1458">
            <v>2022</v>
          </cell>
          <cell r="N1458">
            <v>420.89100000000002</v>
          </cell>
          <cell r="R1458">
            <v>5343.4970000000003</v>
          </cell>
          <cell r="S1458" t="str">
            <v>Natural Gas</v>
          </cell>
        </row>
        <row r="1459">
          <cell r="A1459" t="str">
            <v>MA</v>
          </cell>
          <cell r="F1459">
            <v>2009</v>
          </cell>
          <cell r="N1459">
            <v>25508.3</v>
          </cell>
          <cell r="R1459">
            <v>413264.2</v>
          </cell>
          <cell r="S1459" t="str">
            <v>Natural Gas</v>
          </cell>
        </row>
        <row r="1460">
          <cell r="A1460" t="str">
            <v>MA</v>
          </cell>
          <cell r="F1460">
            <v>2010</v>
          </cell>
          <cell r="N1460">
            <v>21429.375</v>
          </cell>
          <cell r="R1460">
            <v>353838.05</v>
          </cell>
          <cell r="S1460" t="str">
            <v>Natural Gas</v>
          </cell>
        </row>
        <row r="1461">
          <cell r="A1461" t="str">
            <v>MA</v>
          </cell>
          <cell r="F1461">
            <v>2011</v>
          </cell>
          <cell r="N1461">
            <v>17404.001</v>
          </cell>
          <cell r="R1461">
            <v>288561.94900000002</v>
          </cell>
          <cell r="S1461" t="str">
            <v>Natural Gas</v>
          </cell>
        </row>
        <row r="1462">
          <cell r="A1462" t="str">
            <v>MA</v>
          </cell>
          <cell r="F1462">
            <v>2012</v>
          </cell>
          <cell r="N1462">
            <v>14157.017</v>
          </cell>
          <cell r="R1462">
            <v>238006.549</v>
          </cell>
          <cell r="S1462" t="str">
            <v>Natural Gas</v>
          </cell>
        </row>
        <row r="1463">
          <cell r="A1463" t="str">
            <v>MA</v>
          </cell>
          <cell r="F1463">
            <v>2013</v>
          </cell>
          <cell r="N1463">
            <v>6012.46</v>
          </cell>
          <cell r="R1463">
            <v>97915.599000000002</v>
          </cell>
          <cell r="S1463" t="str">
            <v>Natural Gas</v>
          </cell>
        </row>
        <row r="1464">
          <cell r="A1464" t="str">
            <v>MA</v>
          </cell>
          <cell r="F1464">
            <v>2014</v>
          </cell>
          <cell r="N1464">
            <v>11405.665000000001</v>
          </cell>
          <cell r="R1464">
            <v>177290.18100000001</v>
          </cell>
          <cell r="S1464" t="str">
            <v>Natural Gas</v>
          </cell>
        </row>
        <row r="1465">
          <cell r="A1465" t="str">
            <v>MA</v>
          </cell>
          <cell r="F1465">
            <v>2015</v>
          </cell>
          <cell r="N1465">
            <v>9101.4249999999993</v>
          </cell>
          <cell r="R1465">
            <v>151031.54800000001</v>
          </cell>
          <cell r="S1465" t="str">
            <v>Natural Gas</v>
          </cell>
        </row>
        <row r="1466">
          <cell r="A1466" t="str">
            <v>MA</v>
          </cell>
          <cell r="F1466">
            <v>2016</v>
          </cell>
          <cell r="N1466">
            <v>10074.118</v>
          </cell>
          <cell r="R1466">
            <v>163786.63399999999</v>
          </cell>
          <cell r="S1466" t="str">
            <v>Natural Gas</v>
          </cell>
        </row>
        <row r="1467">
          <cell r="A1467" t="str">
            <v>MA</v>
          </cell>
          <cell r="F1467">
            <v>2017</v>
          </cell>
          <cell r="N1467">
            <v>8062.4629999999997</v>
          </cell>
          <cell r="R1467">
            <v>132869.95000000001</v>
          </cell>
          <cell r="S1467" t="str">
            <v>Natural Gas</v>
          </cell>
        </row>
        <row r="1468">
          <cell r="A1468" t="str">
            <v>MA</v>
          </cell>
          <cell r="F1468">
            <v>2018</v>
          </cell>
          <cell r="N1468">
            <v>5434.4889999999996</v>
          </cell>
          <cell r="R1468">
            <v>86309.225000000006</v>
          </cell>
          <cell r="S1468" t="str">
            <v>Natural Gas</v>
          </cell>
        </row>
        <row r="1469">
          <cell r="A1469" t="str">
            <v>MA</v>
          </cell>
          <cell r="F1469">
            <v>2019</v>
          </cell>
          <cell r="N1469">
            <v>669.75</v>
          </cell>
          <cell r="R1469">
            <v>9422.0220000000008</v>
          </cell>
          <cell r="S1469" t="str">
            <v>Natural Gas</v>
          </cell>
        </row>
        <row r="1470">
          <cell r="A1470" t="str">
            <v>MA</v>
          </cell>
          <cell r="F1470">
            <v>2020</v>
          </cell>
          <cell r="N1470">
            <v>369.52100000000002</v>
          </cell>
          <cell r="R1470">
            <v>5830.2079999999996</v>
          </cell>
          <cell r="S1470" t="str">
            <v>Natural Gas</v>
          </cell>
        </row>
        <row r="1471">
          <cell r="A1471" t="str">
            <v>MA</v>
          </cell>
          <cell r="F1471">
            <v>2021</v>
          </cell>
          <cell r="N1471">
            <v>882.50099999999998</v>
          </cell>
          <cell r="R1471">
            <v>13180.556</v>
          </cell>
          <cell r="S1471" t="str">
            <v>Natural Gas</v>
          </cell>
        </row>
        <row r="1472">
          <cell r="A1472" t="str">
            <v>MA</v>
          </cell>
          <cell r="F1472">
            <v>2022</v>
          </cell>
          <cell r="N1472">
            <v>383.488</v>
          </cell>
          <cell r="R1472">
            <v>4953.7299999999996</v>
          </cell>
          <cell r="S1472" t="str">
            <v>Natural Gas</v>
          </cell>
        </row>
        <row r="1473">
          <cell r="A1473" t="str">
            <v>MA</v>
          </cell>
          <cell r="F1473">
            <v>2009</v>
          </cell>
          <cell r="N1473">
            <v>1708.2360000000001</v>
          </cell>
          <cell r="R1473">
            <v>28742.992999999999</v>
          </cell>
          <cell r="S1473" t="str">
            <v>Natural Gas</v>
          </cell>
        </row>
        <row r="1474">
          <cell r="A1474" t="str">
            <v>MA</v>
          </cell>
          <cell r="F1474">
            <v>2010</v>
          </cell>
          <cell r="N1474">
            <v>13061.383</v>
          </cell>
          <cell r="R1474">
            <v>219729.565</v>
          </cell>
          <cell r="S1474" t="str">
            <v>Natural Gas</v>
          </cell>
        </row>
        <row r="1475">
          <cell r="A1475" t="str">
            <v>MA</v>
          </cell>
          <cell r="F1475">
            <v>2011</v>
          </cell>
          <cell r="N1475">
            <v>5554.7740000000003</v>
          </cell>
          <cell r="R1475">
            <v>93447.46</v>
          </cell>
          <cell r="S1475" t="str">
            <v>Natural Gas</v>
          </cell>
        </row>
        <row r="1476">
          <cell r="A1476" t="str">
            <v>MA</v>
          </cell>
          <cell r="F1476">
            <v>2012</v>
          </cell>
          <cell r="N1476">
            <v>5551.3810000000003</v>
          </cell>
          <cell r="R1476">
            <v>93414.076000000001</v>
          </cell>
          <cell r="S1476" t="str">
            <v>Natural Gas</v>
          </cell>
        </row>
        <row r="1477">
          <cell r="A1477" t="str">
            <v>MA</v>
          </cell>
          <cell r="F1477">
            <v>2013</v>
          </cell>
          <cell r="N1477">
            <v>11547.489</v>
          </cell>
          <cell r="R1477">
            <v>194292.60399999999</v>
          </cell>
          <cell r="S1477" t="str">
            <v>Natural Gas</v>
          </cell>
        </row>
        <row r="1478">
          <cell r="A1478" t="str">
            <v>MA</v>
          </cell>
          <cell r="F1478">
            <v>2014</v>
          </cell>
          <cell r="N1478">
            <v>3838.268</v>
          </cell>
          <cell r="R1478">
            <v>64591.438999999998</v>
          </cell>
          <cell r="S1478" t="str">
            <v>Natural Gas</v>
          </cell>
        </row>
        <row r="1479">
          <cell r="A1479" t="str">
            <v>MA</v>
          </cell>
          <cell r="F1479">
            <v>2015</v>
          </cell>
          <cell r="S1479" t="str">
            <v>Natural Gas</v>
          </cell>
        </row>
        <row r="1480">
          <cell r="A1480" t="str">
            <v>MA</v>
          </cell>
          <cell r="F1480">
            <v>2016</v>
          </cell>
          <cell r="N1480">
            <v>5332.4269999999997</v>
          </cell>
          <cell r="R1480">
            <v>89730.925000000003</v>
          </cell>
          <cell r="S1480" t="str">
            <v>Natural Gas</v>
          </cell>
        </row>
        <row r="1481">
          <cell r="A1481" t="str">
            <v>MA</v>
          </cell>
          <cell r="F1481">
            <v>2017</v>
          </cell>
          <cell r="N1481">
            <v>3465.9690000000001</v>
          </cell>
          <cell r="R1481">
            <v>58223.366999999998</v>
          </cell>
          <cell r="S1481" t="str">
            <v>Natural Gas</v>
          </cell>
        </row>
        <row r="1482">
          <cell r="A1482" t="str">
            <v>MA</v>
          </cell>
          <cell r="F1482">
            <v>2018</v>
          </cell>
          <cell r="N1482">
            <v>5327.6019999999999</v>
          </cell>
          <cell r="R1482">
            <v>89301.154999999999</v>
          </cell>
          <cell r="S1482" t="str">
            <v>Natural Gas</v>
          </cell>
        </row>
        <row r="1483">
          <cell r="A1483" t="str">
            <v>MA</v>
          </cell>
          <cell r="F1483">
            <v>2019</v>
          </cell>
          <cell r="N1483">
            <v>3095.5309999999999</v>
          </cell>
          <cell r="R1483">
            <v>52092.131000000001</v>
          </cell>
          <cell r="S1483" t="str">
            <v>Natural Gas</v>
          </cell>
        </row>
        <row r="1484">
          <cell r="A1484" t="str">
            <v>MA</v>
          </cell>
          <cell r="F1484">
            <v>2020</v>
          </cell>
          <cell r="N1484">
            <v>45.911999999999999</v>
          </cell>
          <cell r="R1484">
            <v>772.39099999999996</v>
          </cell>
          <cell r="S1484" t="str">
            <v>Natural Gas</v>
          </cell>
        </row>
        <row r="1485">
          <cell r="A1485" t="str">
            <v>MA</v>
          </cell>
          <cell r="F1485">
            <v>2021</v>
          </cell>
          <cell r="S1485" t="str">
            <v>Natural Gas</v>
          </cell>
        </row>
        <row r="1486">
          <cell r="A1486" t="str">
            <v>MA</v>
          </cell>
          <cell r="F1486">
            <v>2022</v>
          </cell>
          <cell r="S1486" t="str">
            <v>Natural Gas</v>
          </cell>
        </row>
        <row r="1487">
          <cell r="A1487" t="str">
            <v>MA</v>
          </cell>
          <cell r="F1487">
            <v>2023</v>
          </cell>
          <cell r="S1487" t="str">
            <v>Natural Gas</v>
          </cell>
        </row>
        <row r="1488">
          <cell r="A1488" t="str">
            <v>MA</v>
          </cell>
          <cell r="F1488">
            <v>2009</v>
          </cell>
          <cell r="N1488">
            <v>6562.1459999999997</v>
          </cell>
          <cell r="R1488">
            <v>110256.02499999999</v>
          </cell>
          <cell r="S1488" t="str">
            <v>Natural Gas</v>
          </cell>
        </row>
        <row r="1489">
          <cell r="A1489" t="str">
            <v>MA</v>
          </cell>
          <cell r="F1489">
            <v>2010</v>
          </cell>
          <cell r="N1489">
            <v>29664.366000000002</v>
          </cell>
          <cell r="R1489">
            <v>498414.46799999999</v>
          </cell>
          <cell r="S1489" t="str">
            <v>Natural Gas</v>
          </cell>
        </row>
        <row r="1490">
          <cell r="A1490" t="str">
            <v>MA</v>
          </cell>
          <cell r="F1490">
            <v>2011</v>
          </cell>
          <cell r="N1490">
            <v>15487.446</v>
          </cell>
          <cell r="R1490">
            <v>259941.554</v>
          </cell>
          <cell r="S1490" t="str">
            <v>Natural Gas</v>
          </cell>
        </row>
        <row r="1491">
          <cell r="A1491" t="str">
            <v>MA</v>
          </cell>
          <cell r="F1491">
            <v>2012</v>
          </cell>
          <cell r="N1491">
            <v>17447.957999999999</v>
          </cell>
          <cell r="R1491">
            <v>293479.60200000001</v>
          </cell>
          <cell r="S1491" t="str">
            <v>Natural Gas</v>
          </cell>
        </row>
        <row r="1492">
          <cell r="A1492" t="str">
            <v>MA</v>
          </cell>
          <cell r="F1492">
            <v>2013</v>
          </cell>
          <cell r="N1492">
            <v>16534.02</v>
          </cell>
          <cell r="R1492">
            <v>270476.02799999999</v>
          </cell>
          <cell r="S1492" t="str">
            <v>Natural Gas</v>
          </cell>
        </row>
        <row r="1493">
          <cell r="A1493" t="str">
            <v>MA</v>
          </cell>
          <cell r="F1493">
            <v>2014</v>
          </cell>
          <cell r="N1493">
            <v>23664.710999999999</v>
          </cell>
          <cell r="R1493">
            <v>364424.37699999998</v>
          </cell>
          <cell r="S1493" t="str">
            <v>Natural Gas</v>
          </cell>
        </row>
        <row r="1494">
          <cell r="A1494" t="str">
            <v>MA</v>
          </cell>
          <cell r="F1494">
            <v>2015</v>
          </cell>
          <cell r="N1494">
            <v>10412.472</v>
          </cell>
          <cell r="R1494">
            <v>169864.44200000001</v>
          </cell>
          <cell r="S1494" t="str">
            <v>Natural Gas</v>
          </cell>
        </row>
        <row r="1495">
          <cell r="A1495" t="str">
            <v>MA</v>
          </cell>
          <cell r="F1495">
            <v>2016</v>
          </cell>
          <cell r="N1495">
            <v>15002.24</v>
          </cell>
          <cell r="R1495">
            <v>251941.761</v>
          </cell>
          <cell r="S1495" t="str">
            <v>Natural Gas</v>
          </cell>
        </row>
        <row r="1496">
          <cell r="A1496" t="str">
            <v>MA</v>
          </cell>
          <cell r="F1496">
            <v>2017</v>
          </cell>
          <cell r="N1496">
            <v>11961.147999999999</v>
          </cell>
          <cell r="R1496">
            <v>186104.389</v>
          </cell>
          <cell r="S1496" t="str">
            <v>Natural Gas</v>
          </cell>
        </row>
        <row r="1497">
          <cell r="A1497" t="str">
            <v>MA</v>
          </cell>
          <cell r="F1497">
            <v>2018</v>
          </cell>
          <cell r="N1497">
            <v>11921.227999999999</v>
          </cell>
          <cell r="R1497">
            <v>185225.777</v>
          </cell>
          <cell r="S1497" t="str">
            <v>Natural Gas</v>
          </cell>
        </row>
        <row r="1498">
          <cell r="A1498" t="str">
            <v>MA</v>
          </cell>
          <cell r="F1498">
            <v>2019</v>
          </cell>
          <cell r="N1498">
            <v>2941.0940000000001</v>
          </cell>
          <cell r="R1498">
            <v>47501.294999999998</v>
          </cell>
          <cell r="S1498" t="str">
            <v>Natural Gas</v>
          </cell>
        </row>
        <row r="1499">
          <cell r="A1499" t="str">
            <v>MA</v>
          </cell>
          <cell r="F1499">
            <v>2020</v>
          </cell>
          <cell r="N1499">
            <v>6119.277</v>
          </cell>
          <cell r="R1499">
            <v>99424.187999999995</v>
          </cell>
          <cell r="S1499" t="str">
            <v>Natural Gas</v>
          </cell>
        </row>
        <row r="1500">
          <cell r="A1500" t="str">
            <v>MA</v>
          </cell>
          <cell r="F1500">
            <v>2021</v>
          </cell>
          <cell r="N1500">
            <v>7278.7179999999998</v>
          </cell>
          <cell r="R1500">
            <v>108584.249</v>
          </cell>
          <cell r="S1500" t="str">
            <v>Natural Gas</v>
          </cell>
        </row>
        <row r="1501">
          <cell r="A1501" t="str">
            <v>MA</v>
          </cell>
          <cell r="F1501">
            <v>2022</v>
          </cell>
          <cell r="N1501">
            <v>11051.375</v>
          </cell>
          <cell r="R1501">
            <v>162735.277</v>
          </cell>
          <cell r="S1501" t="str">
            <v>Natural Gas</v>
          </cell>
        </row>
        <row r="1502">
          <cell r="A1502" t="str">
            <v>MA</v>
          </cell>
          <cell r="F1502">
            <v>2023</v>
          </cell>
          <cell r="N1502">
            <v>9065.3770000000004</v>
          </cell>
          <cell r="R1502">
            <v>146356.511</v>
          </cell>
          <cell r="S1502" t="str">
            <v>Natural Gas</v>
          </cell>
        </row>
        <row r="1503">
          <cell r="A1503" t="str">
            <v>MA</v>
          </cell>
          <cell r="F1503">
            <v>2009</v>
          </cell>
          <cell r="N1503">
            <v>6609.8180000000002</v>
          </cell>
          <cell r="R1503">
            <v>111060.923</v>
          </cell>
          <cell r="S1503" t="str">
            <v>Natural Gas</v>
          </cell>
        </row>
        <row r="1504">
          <cell r="A1504" t="str">
            <v>MA</v>
          </cell>
          <cell r="F1504">
            <v>2010</v>
          </cell>
          <cell r="N1504">
            <v>30142.955999999998</v>
          </cell>
          <cell r="R1504">
            <v>506463.39299999998</v>
          </cell>
          <cell r="S1504" t="str">
            <v>Natural Gas</v>
          </cell>
        </row>
        <row r="1505">
          <cell r="A1505" t="str">
            <v>MA</v>
          </cell>
          <cell r="F1505">
            <v>2011</v>
          </cell>
          <cell r="N1505">
            <v>13476.153</v>
          </cell>
          <cell r="R1505">
            <v>226121.524</v>
          </cell>
          <cell r="S1505" t="str">
            <v>Natural Gas</v>
          </cell>
        </row>
        <row r="1506">
          <cell r="A1506" t="str">
            <v>MA</v>
          </cell>
          <cell r="F1506">
            <v>2012</v>
          </cell>
          <cell r="N1506">
            <v>18693.010999999999</v>
          </cell>
          <cell r="R1506">
            <v>314454.26899999997</v>
          </cell>
          <cell r="S1506" t="str">
            <v>Natural Gas</v>
          </cell>
        </row>
        <row r="1507">
          <cell r="A1507" t="str">
            <v>MA</v>
          </cell>
          <cell r="F1507">
            <v>2013</v>
          </cell>
          <cell r="N1507">
            <v>15764.369000000001</v>
          </cell>
          <cell r="R1507">
            <v>262602.93599999999</v>
          </cell>
          <cell r="S1507" t="str">
            <v>Natural Gas</v>
          </cell>
        </row>
        <row r="1508">
          <cell r="A1508" t="str">
            <v>MA</v>
          </cell>
          <cell r="F1508">
            <v>2014</v>
          </cell>
          <cell r="N1508">
            <v>22978.977999999999</v>
          </cell>
          <cell r="R1508">
            <v>356809.049</v>
          </cell>
          <cell r="S1508" t="str">
            <v>Natural Gas</v>
          </cell>
        </row>
        <row r="1509">
          <cell r="A1509" t="str">
            <v>MA</v>
          </cell>
          <cell r="F1509">
            <v>2015</v>
          </cell>
          <cell r="N1509">
            <v>13286.284</v>
          </cell>
          <cell r="R1509">
            <v>217183.791</v>
          </cell>
          <cell r="S1509" t="str">
            <v>Natural Gas</v>
          </cell>
        </row>
        <row r="1510">
          <cell r="A1510" t="str">
            <v>MA</v>
          </cell>
          <cell r="F1510">
            <v>2016</v>
          </cell>
          <cell r="N1510">
            <v>14837.735000000001</v>
          </cell>
          <cell r="R1510">
            <v>248812.965</v>
          </cell>
          <cell r="S1510" t="str">
            <v>Natural Gas</v>
          </cell>
        </row>
        <row r="1511">
          <cell r="A1511" t="str">
            <v>MA</v>
          </cell>
          <cell r="F1511">
            <v>2017</v>
          </cell>
          <cell r="N1511">
            <v>13464.885</v>
          </cell>
          <cell r="R1511">
            <v>207796.73499999999</v>
          </cell>
          <cell r="S1511" t="str">
            <v>Natural Gas</v>
          </cell>
        </row>
        <row r="1512">
          <cell r="A1512" t="str">
            <v>MA</v>
          </cell>
          <cell r="F1512">
            <v>2018</v>
          </cell>
          <cell r="N1512">
            <v>12566.574000000001</v>
          </cell>
          <cell r="R1512">
            <v>195177.78099999999</v>
          </cell>
          <cell r="S1512" t="str">
            <v>Natural Gas</v>
          </cell>
        </row>
        <row r="1513">
          <cell r="A1513" t="str">
            <v>MA</v>
          </cell>
          <cell r="F1513">
            <v>2019</v>
          </cell>
          <cell r="N1513">
            <v>3831.49</v>
          </cell>
          <cell r="R1513">
            <v>61372.892999999996</v>
          </cell>
          <cell r="S1513" t="str">
            <v>Natural Gas</v>
          </cell>
        </row>
        <row r="1514">
          <cell r="A1514" t="str">
            <v>MA</v>
          </cell>
          <cell r="F1514">
            <v>2020</v>
          </cell>
          <cell r="N1514">
            <v>6245.0280000000002</v>
          </cell>
          <cell r="R1514">
            <v>102133.67</v>
          </cell>
          <cell r="S1514" t="str">
            <v>Natural Gas</v>
          </cell>
        </row>
        <row r="1515">
          <cell r="A1515" t="str">
            <v>MA</v>
          </cell>
          <cell r="F1515">
            <v>2021</v>
          </cell>
          <cell r="N1515">
            <v>7446.6019999999999</v>
          </cell>
          <cell r="R1515">
            <v>112841.898</v>
          </cell>
          <cell r="S1515" t="str">
            <v>Natural Gas</v>
          </cell>
        </row>
        <row r="1516">
          <cell r="A1516" t="str">
            <v>MA</v>
          </cell>
          <cell r="F1516">
            <v>2022</v>
          </cell>
          <cell r="N1516">
            <v>11842.038</v>
          </cell>
          <cell r="R1516">
            <v>173072.28200000001</v>
          </cell>
          <cell r="S1516" t="str">
            <v>Natural Gas</v>
          </cell>
        </row>
        <row r="1517">
          <cell r="A1517" t="str">
            <v>MA</v>
          </cell>
          <cell r="F1517">
            <v>2023</v>
          </cell>
          <cell r="N1517">
            <v>10972.448</v>
          </cell>
          <cell r="R1517">
            <v>176757.378</v>
          </cell>
          <cell r="S1517" t="str">
            <v>Natural Gas</v>
          </cell>
        </row>
        <row r="1518">
          <cell r="A1518" t="str">
            <v>MA</v>
          </cell>
          <cell r="F1518">
            <v>2009</v>
          </cell>
          <cell r="N1518">
            <v>2065.9</v>
          </cell>
          <cell r="R1518">
            <v>32638.5</v>
          </cell>
          <cell r="S1518" t="str">
            <v>Natural Gas</v>
          </cell>
        </row>
        <row r="1519">
          <cell r="A1519" t="str">
            <v>MA</v>
          </cell>
          <cell r="F1519">
            <v>2010</v>
          </cell>
          <cell r="N1519">
            <v>10341.299999999999</v>
          </cell>
          <cell r="R1519">
            <v>169388.4</v>
          </cell>
          <cell r="S1519" t="str">
            <v>Natural Gas</v>
          </cell>
        </row>
        <row r="1520">
          <cell r="A1520" t="str">
            <v>MA</v>
          </cell>
          <cell r="F1520">
            <v>2011</v>
          </cell>
          <cell r="N1520">
            <v>6655.2</v>
          </cell>
          <cell r="R1520">
            <v>108664.8</v>
          </cell>
          <cell r="S1520" t="str">
            <v>Natural Gas</v>
          </cell>
        </row>
        <row r="1521">
          <cell r="A1521" t="str">
            <v>MA</v>
          </cell>
          <cell r="F1521">
            <v>2012</v>
          </cell>
          <cell r="N1521">
            <v>6447.6</v>
          </cell>
          <cell r="R1521">
            <v>106203.1</v>
          </cell>
          <cell r="S1521" t="str">
            <v>Natural Gas</v>
          </cell>
        </row>
        <row r="1522">
          <cell r="A1522" t="str">
            <v>MA</v>
          </cell>
          <cell r="F1522">
            <v>2013</v>
          </cell>
          <cell r="N1522">
            <v>3455.4</v>
          </cell>
          <cell r="R1522">
            <v>54972.2</v>
          </cell>
          <cell r="S1522" t="str">
            <v>Natural Gas</v>
          </cell>
        </row>
        <row r="1523">
          <cell r="A1523" t="str">
            <v>MA</v>
          </cell>
          <cell r="F1523">
            <v>2014</v>
          </cell>
          <cell r="N1523">
            <v>5645.8</v>
          </cell>
          <cell r="R1523">
            <v>81886.399999999994</v>
          </cell>
          <cell r="S1523" t="str">
            <v>Natural Gas</v>
          </cell>
        </row>
        <row r="1524">
          <cell r="A1524" t="str">
            <v>MA</v>
          </cell>
          <cell r="F1524">
            <v>2015</v>
          </cell>
          <cell r="N1524">
            <v>1559.1</v>
          </cell>
          <cell r="R1524">
            <v>25315.1</v>
          </cell>
          <cell r="S1524" t="str">
            <v>Natural Gas</v>
          </cell>
        </row>
        <row r="1525">
          <cell r="A1525" t="str">
            <v>MA</v>
          </cell>
          <cell r="F1525">
            <v>2016</v>
          </cell>
          <cell r="N1525">
            <v>56.8</v>
          </cell>
          <cell r="R1525">
            <v>700.8</v>
          </cell>
          <cell r="S1525" t="str">
            <v>Natural Gas</v>
          </cell>
        </row>
        <row r="1526">
          <cell r="A1526" t="str">
            <v>MA</v>
          </cell>
          <cell r="F1526">
            <v>2017</v>
          </cell>
          <cell r="N1526">
            <v>8403.6</v>
          </cell>
          <cell r="R1526">
            <v>132794.70000000001</v>
          </cell>
          <cell r="S1526" t="str">
            <v>Natural Gas</v>
          </cell>
        </row>
        <row r="1527">
          <cell r="A1527" t="str">
            <v>MA</v>
          </cell>
          <cell r="F1527">
            <v>2018</v>
          </cell>
          <cell r="N1527">
            <v>2064.1999999999998</v>
          </cell>
          <cell r="R1527">
            <v>31590.799999999999</v>
          </cell>
          <cell r="S1527" t="str">
            <v>Natural Gas</v>
          </cell>
        </row>
        <row r="1528">
          <cell r="A1528" t="str">
            <v>MA</v>
          </cell>
          <cell r="F1528">
            <v>2019</v>
          </cell>
          <cell r="N1528">
            <v>1022.8</v>
          </cell>
          <cell r="R1528">
            <v>15830.4</v>
          </cell>
          <cell r="S1528" t="str">
            <v>Natural Gas</v>
          </cell>
        </row>
        <row r="1529">
          <cell r="A1529" t="str">
            <v>MA</v>
          </cell>
          <cell r="F1529">
            <v>2020</v>
          </cell>
          <cell r="N1529">
            <v>2143.5</v>
          </cell>
          <cell r="R1529">
            <v>33260.400000000001</v>
          </cell>
          <cell r="S1529" t="str">
            <v>Natural Gas</v>
          </cell>
        </row>
        <row r="1530">
          <cell r="A1530" t="str">
            <v>MA</v>
          </cell>
          <cell r="F1530">
            <v>2021</v>
          </cell>
          <cell r="N1530">
            <v>1722.2</v>
          </cell>
          <cell r="R1530">
            <v>26276.5</v>
          </cell>
          <cell r="S1530" t="str">
            <v>Natural Gas</v>
          </cell>
        </row>
        <row r="1531">
          <cell r="A1531" t="str">
            <v>MA</v>
          </cell>
          <cell r="F1531">
            <v>2022</v>
          </cell>
          <cell r="N1531">
            <v>4040.8</v>
          </cell>
          <cell r="R1531">
            <v>64029.7</v>
          </cell>
          <cell r="S1531" t="str">
            <v>Natural Gas</v>
          </cell>
        </row>
        <row r="1532">
          <cell r="A1532" t="str">
            <v>MA</v>
          </cell>
          <cell r="F1532">
            <v>2023</v>
          </cell>
          <cell r="N1532">
            <v>1924.1</v>
          </cell>
          <cell r="R1532">
            <v>27420</v>
          </cell>
          <cell r="S1532" t="str">
            <v>Natural Gas</v>
          </cell>
        </row>
        <row r="1533">
          <cell r="A1533" t="str">
            <v>MA</v>
          </cell>
          <cell r="F1533">
            <v>2009</v>
          </cell>
          <cell r="N1533">
            <v>1332.8130000000001</v>
          </cell>
          <cell r="R1533">
            <v>16469.282999999999</v>
          </cell>
          <cell r="S1533" t="str">
            <v>Residual Oil</v>
          </cell>
        </row>
        <row r="1534">
          <cell r="A1534" t="str">
            <v>MA</v>
          </cell>
          <cell r="F1534">
            <v>2010</v>
          </cell>
          <cell r="N1534">
            <v>6091.3469999999998</v>
          </cell>
          <cell r="R1534">
            <v>75247.745999999999</v>
          </cell>
          <cell r="S1534" t="str">
            <v>Residual Oil</v>
          </cell>
        </row>
        <row r="1535">
          <cell r="A1535" t="str">
            <v>MA</v>
          </cell>
          <cell r="F1535">
            <v>2011</v>
          </cell>
          <cell r="N1535">
            <v>4103.6229999999996</v>
          </cell>
          <cell r="R1535">
            <v>50694.826000000001</v>
          </cell>
          <cell r="S1535" t="str">
            <v>Residual Oil</v>
          </cell>
        </row>
        <row r="1536">
          <cell r="A1536" t="str">
            <v>MA</v>
          </cell>
          <cell r="F1536">
            <v>2012</v>
          </cell>
          <cell r="N1536">
            <v>1727.296</v>
          </cell>
          <cell r="R1536">
            <v>21339.092000000001</v>
          </cell>
          <cell r="S1536" t="str">
            <v>Residual Oil</v>
          </cell>
        </row>
        <row r="1537">
          <cell r="A1537" t="str">
            <v>MA</v>
          </cell>
          <cell r="F1537">
            <v>2013</v>
          </cell>
          <cell r="N1537">
            <v>10938.504999999999</v>
          </cell>
          <cell r="R1537">
            <v>135152.492</v>
          </cell>
          <cell r="S1537" t="str">
            <v>Residual Oil</v>
          </cell>
        </row>
        <row r="1538">
          <cell r="A1538" t="str">
            <v>MA</v>
          </cell>
          <cell r="F1538">
            <v>2014</v>
          </cell>
          <cell r="N1538">
            <v>6267.0469999999996</v>
          </cell>
          <cell r="R1538">
            <v>77422.316999999995</v>
          </cell>
          <cell r="S1538" t="str">
            <v>Residual Oil</v>
          </cell>
        </row>
        <row r="1539">
          <cell r="A1539" t="str">
            <v>MA</v>
          </cell>
          <cell r="F1539">
            <v>2015</v>
          </cell>
          <cell r="N1539">
            <v>1361.0340000000001</v>
          </cell>
          <cell r="R1539">
            <v>16815.724999999999</v>
          </cell>
          <cell r="S1539" t="str">
            <v>Residual Oil</v>
          </cell>
        </row>
        <row r="1540">
          <cell r="A1540" t="str">
            <v>MA</v>
          </cell>
          <cell r="F1540">
            <v>2016</v>
          </cell>
          <cell r="N1540">
            <v>1313.692</v>
          </cell>
          <cell r="R1540">
            <v>16235.882</v>
          </cell>
          <cell r="S1540" t="str">
            <v>Residual Oil</v>
          </cell>
        </row>
        <row r="1541">
          <cell r="A1541" t="str">
            <v>MA</v>
          </cell>
          <cell r="F1541">
            <v>2017</v>
          </cell>
          <cell r="N1541">
            <v>2324.8519999999999</v>
          </cell>
          <cell r="R1541">
            <v>28714.385999999999</v>
          </cell>
          <cell r="S1541" t="str">
            <v>Residual Oil</v>
          </cell>
        </row>
        <row r="1542">
          <cell r="A1542" t="str">
            <v>MA</v>
          </cell>
          <cell r="F1542">
            <v>2018</v>
          </cell>
          <cell r="N1542">
            <v>2876.0810000000001</v>
          </cell>
          <cell r="R1542">
            <v>35544.682999999997</v>
          </cell>
          <cell r="S1542" t="str">
            <v>Residual Oil</v>
          </cell>
        </row>
        <row r="1543">
          <cell r="A1543" t="str">
            <v>MA</v>
          </cell>
          <cell r="F1543">
            <v>2019</v>
          </cell>
          <cell r="N1543">
            <v>303.77199999999999</v>
          </cell>
          <cell r="R1543">
            <v>3753.3220000000001</v>
          </cell>
          <cell r="S1543" t="str">
            <v>Residual Oil</v>
          </cell>
        </row>
        <row r="1544">
          <cell r="A1544" t="str">
            <v>MA</v>
          </cell>
          <cell r="F1544">
            <v>2020</v>
          </cell>
          <cell r="S1544" t="str">
            <v>Residual Oil</v>
          </cell>
        </row>
        <row r="1545">
          <cell r="A1545" t="str">
            <v>MA</v>
          </cell>
          <cell r="F1545">
            <v>2009</v>
          </cell>
          <cell r="N1545">
            <v>20192.36</v>
          </cell>
          <cell r="R1545">
            <v>313978.20899999997</v>
          </cell>
          <cell r="S1545" t="str">
            <v>Natural Gas</v>
          </cell>
        </row>
        <row r="1546">
          <cell r="A1546" t="str">
            <v>MA</v>
          </cell>
          <cell r="F1546">
            <v>2010</v>
          </cell>
          <cell r="N1546">
            <v>58183.79</v>
          </cell>
          <cell r="R1546">
            <v>947503.15</v>
          </cell>
          <cell r="S1546" t="str">
            <v>Natural Gas</v>
          </cell>
        </row>
        <row r="1547">
          <cell r="A1547" t="str">
            <v>MA</v>
          </cell>
          <cell r="F1547">
            <v>2011</v>
          </cell>
          <cell r="N1547">
            <v>36157.286</v>
          </cell>
          <cell r="R1547">
            <v>605031.55000000005</v>
          </cell>
          <cell r="S1547" t="str">
            <v>Natural Gas</v>
          </cell>
        </row>
        <row r="1548">
          <cell r="A1548" t="str">
            <v>MA</v>
          </cell>
          <cell r="F1548">
            <v>2012</v>
          </cell>
          <cell r="N1548">
            <v>54190.985000000001</v>
          </cell>
          <cell r="R1548">
            <v>909918.60600000003</v>
          </cell>
          <cell r="S1548" t="str">
            <v>Natural Gas</v>
          </cell>
        </row>
        <row r="1549">
          <cell r="A1549" t="str">
            <v>MA</v>
          </cell>
          <cell r="F1549">
            <v>2013</v>
          </cell>
          <cell r="N1549">
            <v>48825.07</v>
          </cell>
          <cell r="R1549">
            <v>803943.75199999998</v>
          </cell>
          <cell r="S1549" t="str">
            <v>Natural Gas</v>
          </cell>
        </row>
        <row r="1550">
          <cell r="A1550" t="str">
            <v>MA</v>
          </cell>
          <cell r="F1550">
            <v>2014</v>
          </cell>
          <cell r="N1550">
            <v>93314.205000000002</v>
          </cell>
          <cell r="R1550">
            <v>1548629.9890000001</v>
          </cell>
          <cell r="S1550" t="str">
            <v>Natural Gas</v>
          </cell>
        </row>
        <row r="1551">
          <cell r="A1551" t="str">
            <v>MA</v>
          </cell>
          <cell r="F1551">
            <v>2015</v>
          </cell>
          <cell r="N1551">
            <v>111375.124</v>
          </cell>
          <cell r="R1551">
            <v>1872001.638</v>
          </cell>
          <cell r="S1551" t="str">
            <v>Natural Gas</v>
          </cell>
        </row>
        <row r="1552">
          <cell r="A1552" t="str">
            <v>MA</v>
          </cell>
          <cell r="F1552">
            <v>2016</v>
          </cell>
          <cell r="N1552">
            <v>53342.845000000001</v>
          </cell>
          <cell r="R1552">
            <v>896285.86100000003</v>
          </cell>
          <cell r="S1552" t="str">
            <v>Natural Gas</v>
          </cell>
        </row>
        <row r="1553">
          <cell r="A1553" t="str">
            <v>MA</v>
          </cell>
          <cell r="F1553">
            <v>2017</v>
          </cell>
          <cell r="N1553">
            <v>38164.258999999998</v>
          </cell>
          <cell r="R1553">
            <v>629616.22199999995</v>
          </cell>
          <cell r="S1553" t="str">
            <v>Natural Gas</v>
          </cell>
        </row>
        <row r="1554">
          <cell r="A1554" t="str">
            <v>MA</v>
          </cell>
          <cell r="F1554">
            <v>2018</v>
          </cell>
          <cell r="N1554">
            <v>51507.932000000001</v>
          </cell>
          <cell r="R1554">
            <v>848236.56700000004</v>
          </cell>
          <cell r="S1554" t="str">
            <v>Natural Gas</v>
          </cell>
        </row>
        <row r="1555">
          <cell r="A1555" t="str">
            <v>MA</v>
          </cell>
          <cell r="F1555">
            <v>2019</v>
          </cell>
          <cell r="N1555">
            <v>23371.621999999999</v>
          </cell>
          <cell r="R1555">
            <v>390006.20199999999</v>
          </cell>
          <cell r="S1555" t="str">
            <v>Natural Gas</v>
          </cell>
        </row>
        <row r="1556">
          <cell r="A1556" t="str">
            <v>MA</v>
          </cell>
          <cell r="F1556">
            <v>2020</v>
          </cell>
          <cell r="N1556">
            <v>33339.974000000002</v>
          </cell>
          <cell r="R1556">
            <v>560039.61899999995</v>
          </cell>
          <cell r="S1556" t="str">
            <v>Natural Gas</v>
          </cell>
        </row>
        <row r="1557">
          <cell r="A1557" t="str">
            <v>MA</v>
          </cell>
          <cell r="F1557">
            <v>2021</v>
          </cell>
          <cell r="N1557">
            <v>7311.3370000000004</v>
          </cell>
          <cell r="R1557">
            <v>121813.61900000001</v>
          </cell>
          <cell r="S1557" t="str">
            <v>Natural Gas</v>
          </cell>
        </row>
        <row r="1558">
          <cell r="A1558" t="str">
            <v>MA</v>
          </cell>
          <cell r="F1558">
            <v>2022</v>
          </cell>
          <cell r="N1558">
            <v>16972.29</v>
          </cell>
          <cell r="R1558">
            <v>280764.57699999999</v>
          </cell>
          <cell r="S1558" t="str">
            <v>Natural Gas</v>
          </cell>
        </row>
        <row r="1559">
          <cell r="A1559" t="str">
            <v>MA</v>
          </cell>
          <cell r="F1559">
            <v>2023</v>
          </cell>
          <cell r="N1559">
            <v>33940.177000000003</v>
          </cell>
          <cell r="R1559">
            <v>561871.23600000003</v>
          </cell>
          <cell r="S1559" t="str">
            <v>Natural Gas</v>
          </cell>
        </row>
        <row r="1560">
          <cell r="A1560" t="str">
            <v>NH</v>
          </cell>
          <cell r="F1560">
            <v>2009</v>
          </cell>
          <cell r="N1560">
            <v>922440.10600000003</v>
          </cell>
          <cell r="R1560">
            <v>8990654.2100000009</v>
          </cell>
          <cell r="S1560" t="str">
            <v>Coal</v>
          </cell>
        </row>
        <row r="1561">
          <cell r="A1561" t="str">
            <v>NH</v>
          </cell>
          <cell r="F1561">
            <v>2010</v>
          </cell>
          <cell r="N1561">
            <v>776119.07299999997</v>
          </cell>
          <cell r="R1561">
            <v>7564343.8509999998</v>
          </cell>
          <cell r="S1561" t="str">
            <v>Coal</v>
          </cell>
        </row>
        <row r="1562">
          <cell r="A1562" t="str">
            <v>NH</v>
          </cell>
          <cell r="F1562">
            <v>2011</v>
          </cell>
          <cell r="N1562">
            <v>692673.05900000001</v>
          </cell>
          <cell r="R1562">
            <v>6751198.0460000001</v>
          </cell>
          <cell r="S1562" t="str">
            <v>Coal</v>
          </cell>
        </row>
        <row r="1563">
          <cell r="A1563" t="str">
            <v>NH</v>
          </cell>
          <cell r="F1563">
            <v>2012</v>
          </cell>
          <cell r="N1563">
            <v>421548.93099999998</v>
          </cell>
          <cell r="R1563">
            <v>4108662.5469999998</v>
          </cell>
          <cell r="S1563" t="str">
            <v>Coal</v>
          </cell>
        </row>
        <row r="1564">
          <cell r="A1564" t="str">
            <v>NH</v>
          </cell>
          <cell r="F1564">
            <v>2013</v>
          </cell>
          <cell r="N1564">
            <v>418425.59999999998</v>
          </cell>
          <cell r="R1564">
            <v>4078239.6669999999</v>
          </cell>
          <cell r="S1564" t="str">
            <v>Coal</v>
          </cell>
        </row>
        <row r="1565">
          <cell r="A1565" t="str">
            <v>NH</v>
          </cell>
          <cell r="F1565">
            <v>2014</v>
          </cell>
          <cell r="N1565">
            <v>368591.28899999999</v>
          </cell>
          <cell r="R1565">
            <v>3592489.395</v>
          </cell>
          <cell r="S1565" t="str">
            <v>Coal</v>
          </cell>
        </row>
        <row r="1566">
          <cell r="A1566" t="str">
            <v>NH</v>
          </cell>
          <cell r="F1566">
            <v>2015</v>
          </cell>
          <cell r="N1566">
            <v>264837.76000000001</v>
          </cell>
          <cell r="R1566">
            <v>2579344.9190000002</v>
          </cell>
          <cell r="S1566" t="str">
            <v>Coal</v>
          </cell>
        </row>
        <row r="1567">
          <cell r="A1567" t="str">
            <v>NH</v>
          </cell>
          <cell r="F1567">
            <v>2016</v>
          </cell>
          <cell r="N1567">
            <v>150361.49</v>
          </cell>
          <cell r="R1567">
            <v>1464822.0249999999</v>
          </cell>
          <cell r="S1567" t="str">
            <v>Coal</v>
          </cell>
        </row>
        <row r="1568">
          <cell r="A1568" t="str">
            <v>NH</v>
          </cell>
          <cell r="F1568">
            <v>2017</v>
          </cell>
          <cell r="N1568">
            <v>108118.19</v>
          </cell>
          <cell r="R1568">
            <v>1053779.7990000001</v>
          </cell>
          <cell r="S1568" t="str">
            <v>Coal</v>
          </cell>
        </row>
        <row r="1569">
          <cell r="A1569" t="str">
            <v>NH</v>
          </cell>
          <cell r="F1569">
            <v>2018</v>
          </cell>
          <cell r="N1569">
            <v>239458.01300000001</v>
          </cell>
          <cell r="R1569">
            <v>2333903.338</v>
          </cell>
          <cell r="S1569" t="str">
            <v>Coal</v>
          </cell>
        </row>
        <row r="1570">
          <cell r="A1570" t="str">
            <v>NH</v>
          </cell>
          <cell r="F1570">
            <v>2019</v>
          </cell>
          <cell r="N1570">
            <v>84822.467000000004</v>
          </cell>
          <cell r="R1570">
            <v>826732.42200000002</v>
          </cell>
          <cell r="S1570" t="str">
            <v>Coal</v>
          </cell>
        </row>
        <row r="1571">
          <cell r="A1571" t="str">
            <v>NH</v>
          </cell>
          <cell r="F1571">
            <v>2020</v>
          </cell>
          <cell r="N1571">
            <v>42109.542999999998</v>
          </cell>
          <cell r="R1571">
            <v>410432.47499999998</v>
          </cell>
          <cell r="S1571" t="str">
            <v>Coal</v>
          </cell>
        </row>
        <row r="1572">
          <cell r="A1572" t="str">
            <v>NH</v>
          </cell>
          <cell r="F1572">
            <v>2021</v>
          </cell>
          <cell r="N1572">
            <v>139380.50899999999</v>
          </cell>
          <cell r="R1572">
            <v>1358471.8030000001</v>
          </cell>
          <cell r="S1572" t="str">
            <v>Coal</v>
          </cell>
        </row>
        <row r="1573">
          <cell r="A1573" t="str">
            <v>NH</v>
          </cell>
          <cell r="F1573">
            <v>2022</v>
          </cell>
          <cell r="N1573">
            <v>150719.13800000001</v>
          </cell>
          <cell r="R1573">
            <v>1468998.3689999999</v>
          </cell>
          <cell r="S1573" t="str">
            <v>Coal</v>
          </cell>
        </row>
        <row r="1574">
          <cell r="A1574" t="str">
            <v>NH</v>
          </cell>
          <cell r="F1574">
            <v>2023</v>
          </cell>
          <cell r="N1574">
            <v>42281.94</v>
          </cell>
          <cell r="R1574">
            <v>412099.78200000001</v>
          </cell>
          <cell r="S1574" t="str">
            <v>Coal</v>
          </cell>
        </row>
        <row r="1575">
          <cell r="A1575" t="str">
            <v>NH</v>
          </cell>
          <cell r="F1575">
            <v>2009</v>
          </cell>
          <cell r="N1575">
            <v>1675354.642</v>
          </cell>
          <cell r="R1575">
            <v>16328997.66</v>
          </cell>
          <cell r="S1575" t="str">
            <v>Coal</v>
          </cell>
        </row>
        <row r="1576">
          <cell r="A1576" t="str">
            <v>NH</v>
          </cell>
          <cell r="F1576">
            <v>2010</v>
          </cell>
          <cell r="N1576">
            <v>2038920.5049999999</v>
          </cell>
          <cell r="R1576">
            <v>19870941.090999998</v>
          </cell>
          <cell r="S1576" t="str">
            <v>Coal</v>
          </cell>
        </row>
        <row r="1577">
          <cell r="A1577" t="str">
            <v>NH</v>
          </cell>
          <cell r="F1577">
            <v>2011</v>
          </cell>
          <cell r="N1577">
            <v>1523636.4240000001</v>
          </cell>
          <cell r="R1577">
            <v>14850261.764</v>
          </cell>
          <cell r="S1577" t="str">
            <v>Coal</v>
          </cell>
        </row>
        <row r="1578">
          <cell r="A1578" t="str">
            <v>NH</v>
          </cell>
          <cell r="F1578">
            <v>2012</v>
          </cell>
          <cell r="N1578">
            <v>974093.30799999996</v>
          </cell>
          <cell r="R1578">
            <v>9494092.3389999997</v>
          </cell>
          <cell r="S1578" t="str">
            <v>Coal</v>
          </cell>
        </row>
        <row r="1579">
          <cell r="A1579" t="str">
            <v>NH</v>
          </cell>
          <cell r="F1579">
            <v>2013</v>
          </cell>
          <cell r="N1579">
            <v>1086049.4680000001</v>
          </cell>
          <cell r="R1579">
            <v>10585287.710000001</v>
          </cell>
          <cell r="S1579" t="str">
            <v>Coal</v>
          </cell>
        </row>
        <row r="1580">
          <cell r="A1580" t="str">
            <v>NH</v>
          </cell>
          <cell r="F1580">
            <v>2014</v>
          </cell>
          <cell r="N1580">
            <v>829005.79399999999</v>
          </cell>
          <cell r="R1580">
            <v>8079995.5659999996</v>
          </cell>
          <cell r="S1580" t="str">
            <v>Coal</v>
          </cell>
        </row>
        <row r="1581">
          <cell r="A1581" t="str">
            <v>NH</v>
          </cell>
          <cell r="F1581">
            <v>2015</v>
          </cell>
          <cell r="N1581">
            <v>608182.85</v>
          </cell>
          <cell r="R1581">
            <v>5927693.9950000001</v>
          </cell>
          <cell r="S1581" t="str">
            <v>Coal</v>
          </cell>
        </row>
        <row r="1582">
          <cell r="A1582" t="str">
            <v>NH</v>
          </cell>
          <cell r="F1582">
            <v>2016</v>
          </cell>
          <cell r="N1582">
            <v>245954.93400000001</v>
          </cell>
          <cell r="R1582">
            <v>2397220.534</v>
          </cell>
          <cell r="S1582" t="str">
            <v>Coal</v>
          </cell>
        </row>
        <row r="1583">
          <cell r="A1583" t="str">
            <v>NH</v>
          </cell>
          <cell r="F1583">
            <v>2017</v>
          </cell>
          <cell r="N1583">
            <v>173083.43</v>
          </cell>
          <cell r="R1583">
            <v>1686969.757</v>
          </cell>
          <cell r="S1583" t="str">
            <v>Coal</v>
          </cell>
        </row>
        <row r="1584">
          <cell r="A1584" t="str">
            <v>NH</v>
          </cell>
          <cell r="F1584">
            <v>2018</v>
          </cell>
          <cell r="N1584">
            <v>483167.69699999999</v>
          </cell>
          <cell r="R1584">
            <v>4709238.2259999998</v>
          </cell>
          <cell r="S1584" t="str">
            <v>Coal</v>
          </cell>
        </row>
        <row r="1585">
          <cell r="A1585" t="str">
            <v>NH</v>
          </cell>
          <cell r="F1585">
            <v>2019</v>
          </cell>
          <cell r="N1585">
            <v>277537.96899999998</v>
          </cell>
          <cell r="R1585">
            <v>2705054.1349999998</v>
          </cell>
          <cell r="S1585" t="str">
            <v>Coal</v>
          </cell>
        </row>
        <row r="1586">
          <cell r="A1586" t="str">
            <v>NH</v>
          </cell>
          <cell r="F1586">
            <v>2020</v>
          </cell>
          <cell r="N1586">
            <v>102564.811</v>
          </cell>
          <cell r="R1586">
            <v>999660.45499999996</v>
          </cell>
          <cell r="S1586" t="str">
            <v>Coal</v>
          </cell>
        </row>
        <row r="1587">
          <cell r="A1587" t="str">
            <v>NH</v>
          </cell>
          <cell r="F1587">
            <v>2021</v>
          </cell>
          <cell r="N1587">
            <v>186616.823</v>
          </cell>
          <cell r="R1587">
            <v>1818872.176</v>
          </cell>
          <cell r="S1587" t="str">
            <v>Coal</v>
          </cell>
        </row>
        <row r="1588">
          <cell r="A1588" t="str">
            <v>NH</v>
          </cell>
          <cell r="F1588">
            <v>2022</v>
          </cell>
          <cell r="N1588">
            <v>212738.14199999999</v>
          </cell>
          <cell r="R1588">
            <v>2073469.6129999999</v>
          </cell>
          <cell r="S1588" t="str">
            <v>Coal</v>
          </cell>
        </row>
        <row r="1589">
          <cell r="A1589" t="str">
            <v>NH</v>
          </cell>
          <cell r="F1589">
            <v>2023</v>
          </cell>
          <cell r="N1589">
            <v>143698.68</v>
          </cell>
          <cell r="R1589">
            <v>1400554.98</v>
          </cell>
          <cell r="S1589" t="str">
            <v>Coal</v>
          </cell>
        </row>
        <row r="1590">
          <cell r="A1590" t="str">
            <v>NH</v>
          </cell>
          <cell r="F1590">
            <v>2009</v>
          </cell>
          <cell r="N1590">
            <v>328567.18199999997</v>
          </cell>
          <cell r="R1590">
            <v>3207815.6719999998</v>
          </cell>
          <cell r="S1590" t="str">
            <v>Coal</v>
          </cell>
        </row>
        <row r="1591">
          <cell r="A1591" t="str">
            <v>NH</v>
          </cell>
          <cell r="F1591">
            <v>2010</v>
          </cell>
          <cell r="N1591">
            <v>294581.46899999998</v>
          </cell>
          <cell r="R1591">
            <v>2878000.966</v>
          </cell>
          <cell r="S1591" t="str">
            <v>Coal</v>
          </cell>
        </row>
        <row r="1592">
          <cell r="A1592" t="str">
            <v>NH</v>
          </cell>
          <cell r="F1592">
            <v>2011</v>
          </cell>
          <cell r="N1592">
            <v>162099.16800000001</v>
          </cell>
          <cell r="R1592">
            <v>1587853.173</v>
          </cell>
          <cell r="S1592" t="str">
            <v>Coal</v>
          </cell>
        </row>
        <row r="1593">
          <cell r="A1593" t="str">
            <v>NH</v>
          </cell>
          <cell r="F1593">
            <v>2012</v>
          </cell>
          <cell r="N1593">
            <v>64554.413999999997</v>
          </cell>
          <cell r="R1593">
            <v>636824.33600000001</v>
          </cell>
          <cell r="S1593" t="str">
            <v>Coal</v>
          </cell>
        </row>
        <row r="1594">
          <cell r="A1594" t="str">
            <v>NH</v>
          </cell>
          <cell r="F1594">
            <v>2013</v>
          </cell>
          <cell r="N1594">
            <v>125589.291</v>
          </cell>
          <cell r="R1594">
            <v>1233099.9580000001</v>
          </cell>
          <cell r="S1594" t="str">
            <v>Coal</v>
          </cell>
        </row>
        <row r="1595">
          <cell r="A1595" t="str">
            <v>NH</v>
          </cell>
          <cell r="F1595">
            <v>2014</v>
          </cell>
          <cell r="N1595">
            <v>129472.417</v>
          </cell>
          <cell r="R1595">
            <v>1273727.2169999999</v>
          </cell>
          <cell r="S1595" t="str">
            <v>Coal</v>
          </cell>
        </row>
        <row r="1596">
          <cell r="A1596" t="str">
            <v>NH</v>
          </cell>
          <cell r="F1596">
            <v>2015</v>
          </cell>
          <cell r="N1596">
            <v>115715.55499999999</v>
          </cell>
          <cell r="R1596">
            <v>1140165.5660000001</v>
          </cell>
          <cell r="S1596" t="str">
            <v>Coal</v>
          </cell>
        </row>
        <row r="1597">
          <cell r="A1597" t="str">
            <v>NH</v>
          </cell>
          <cell r="F1597">
            <v>2016</v>
          </cell>
          <cell r="N1597">
            <v>55823.487000000001</v>
          </cell>
          <cell r="R1597">
            <v>557986.728</v>
          </cell>
          <cell r="S1597" t="str">
            <v>Coal</v>
          </cell>
        </row>
        <row r="1598">
          <cell r="A1598" t="str">
            <v>NH</v>
          </cell>
          <cell r="F1598">
            <v>2017</v>
          </cell>
          <cell r="N1598">
            <v>53479.546999999999</v>
          </cell>
          <cell r="R1598">
            <v>540950.89199999999</v>
          </cell>
          <cell r="S1598" t="str">
            <v>Coal</v>
          </cell>
        </row>
        <row r="1599">
          <cell r="A1599" t="str">
            <v>NH</v>
          </cell>
          <cell r="F1599">
            <v>2018</v>
          </cell>
          <cell r="N1599">
            <v>64071.695</v>
          </cell>
          <cell r="R1599">
            <v>647576.25300000003</v>
          </cell>
          <cell r="S1599" t="str">
            <v>Coal</v>
          </cell>
        </row>
        <row r="1600">
          <cell r="A1600" t="str">
            <v>NH</v>
          </cell>
          <cell r="F1600">
            <v>2019</v>
          </cell>
          <cell r="N1600">
            <v>40094.851000000002</v>
          </cell>
          <cell r="R1600">
            <v>404240.266</v>
          </cell>
          <cell r="S1600" t="str">
            <v>Coal</v>
          </cell>
        </row>
        <row r="1601">
          <cell r="A1601" t="str">
            <v>NH</v>
          </cell>
          <cell r="F1601">
            <v>2020</v>
          </cell>
          <cell r="N1601">
            <v>1000.371</v>
          </cell>
          <cell r="R1601">
            <v>10118.271000000001</v>
          </cell>
          <cell r="S1601" t="str">
            <v>Coal</v>
          </cell>
        </row>
        <row r="1602">
          <cell r="A1602" t="str">
            <v>NH</v>
          </cell>
          <cell r="F1602">
            <v>2021</v>
          </cell>
          <cell r="S1602" t="str">
            <v>Coal</v>
          </cell>
        </row>
        <row r="1603">
          <cell r="A1603" t="str">
            <v>NH</v>
          </cell>
          <cell r="F1603">
            <v>2022</v>
          </cell>
          <cell r="S1603" t="str">
            <v>Coal</v>
          </cell>
        </row>
        <row r="1604">
          <cell r="A1604" t="str">
            <v>NH</v>
          </cell>
          <cell r="F1604">
            <v>2023</v>
          </cell>
          <cell r="S1604" t="str">
            <v>Coal</v>
          </cell>
        </row>
        <row r="1605">
          <cell r="A1605" t="str">
            <v>NH</v>
          </cell>
          <cell r="F1605">
            <v>2009</v>
          </cell>
          <cell r="N1605">
            <v>567175.32200000004</v>
          </cell>
          <cell r="R1605">
            <v>5441430.2439999999</v>
          </cell>
          <cell r="S1605" t="str">
            <v>Other</v>
          </cell>
        </row>
        <row r="1606">
          <cell r="A1606" t="str">
            <v>NH</v>
          </cell>
          <cell r="F1606">
            <v>2010</v>
          </cell>
          <cell r="N1606">
            <v>520855.88099999999</v>
          </cell>
          <cell r="R1606">
            <v>4995472.0379999997</v>
          </cell>
          <cell r="S1606" t="str">
            <v>Other</v>
          </cell>
        </row>
        <row r="1607">
          <cell r="A1607" t="str">
            <v>NH</v>
          </cell>
          <cell r="F1607">
            <v>2011</v>
          </cell>
          <cell r="N1607">
            <v>471164.84</v>
          </cell>
          <cell r="R1607">
            <v>4519570.7290000003</v>
          </cell>
          <cell r="S1607" t="str">
            <v>Other</v>
          </cell>
        </row>
        <row r="1608">
          <cell r="A1608" t="str">
            <v>NH</v>
          </cell>
          <cell r="F1608">
            <v>2012</v>
          </cell>
          <cell r="N1608">
            <v>537703.82499999995</v>
          </cell>
          <cell r="R1608">
            <v>5156484.6050000004</v>
          </cell>
          <cell r="S1608" t="str">
            <v>Other</v>
          </cell>
        </row>
        <row r="1609">
          <cell r="A1609" t="str">
            <v>NH</v>
          </cell>
          <cell r="F1609">
            <v>2013</v>
          </cell>
          <cell r="N1609">
            <v>553195.36199999996</v>
          </cell>
          <cell r="R1609">
            <v>5305054.3049999997</v>
          </cell>
          <cell r="S1609" t="str">
            <v>Other</v>
          </cell>
        </row>
        <row r="1610">
          <cell r="A1610" t="str">
            <v>NH</v>
          </cell>
          <cell r="F1610">
            <v>2014</v>
          </cell>
          <cell r="N1610">
            <v>508162.92300000001</v>
          </cell>
          <cell r="R1610">
            <v>4873058.4539999999</v>
          </cell>
          <cell r="S1610" t="str">
            <v>Other</v>
          </cell>
        </row>
        <row r="1611">
          <cell r="A1611" t="str">
            <v>NH</v>
          </cell>
          <cell r="F1611">
            <v>2015</v>
          </cell>
          <cell r="N1611">
            <v>508511.86200000002</v>
          </cell>
          <cell r="R1611">
            <v>4877762.784</v>
          </cell>
          <cell r="S1611" t="str">
            <v>Other</v>
          </cell>
        </row>
        <row r="1612">
          <cell r="A1612" t="str">
            <v>NH</v>
          </cell>
          <cell r="F1612">
            <v>2016</v>
          </cell>
          <cell r="N1612">
            <v>505037.27600000001</v>
          </cell>
          <cell r="R1612">
            <v>4842555.4380000001</v>
          </cell>
          <cell r="S1612" t="str">
            <v>Other</v>
          </cell>
        </row>
        <row r="1613">
          <cell r="A1613" t="str">
            <v>NH</v>
          </cell>
          <cell r="F1613">
            <v>2017</v>
          </cell>
          <cell r="N1613">
            <v>501570.446</v>
          </cell>
          <cell r="R1613">
            <v>4812817.8140000002</v>
          </cell>
          <cell r="S1613" t="str">
            <v>Other</v>
          </cell>
        </row>
        <row r="1614">
          <cell r="A1614" t="str">
            <v>NH</v>
          </cell>
          <cell r="F1614">
            <v>2018</v>
          </cell>
          <cell r="N1614">
            <v>453850.14399999997</v>
          </cell>
          <cell r="R1614">
            <v>4355738.2170000002</v>
          </cell>
          <cell r="S1614" t="str">
            <v>Other</v>
          </cell>
        </row>
        <row r="1615">
          <cell r="A1615" t="str">
            <v>NH</v>
          </cell>
          <cell r="F1615">
            <v>2019</v>
          </cell>
          <cell r="N1615">
            <v>425553.16200000001</v>
          </cell>
          <cell r="R1615">
            <v>4084609.7310000001</v>
          </cell>
          <cell r="S1615" t="str">
            <v>Other</v>
          </cell>
        </row>
        <row r="1616">
          <cell r="A1616" t="str">
            <v>NH</v>
          </cell>
          <cell r="F1616">
            <v>2020</v>
          </cell>
          <cell r="N1616">
            <v>43700.576000000001</v>
          </cell>
          <cell r="R1616">
            <v>420388.52299999999</v>
          </cell>
          <cell r="S1616" t="str">
            <v>Other</v>
          </cell>
        </row>
        <row r="1617">
          <cell r="A1617" t="str">
            <v>NH</v>
          </cell>
          <cell r="F1617">
            <v>2021</v>
          </cell>
          <cell r="S1617" t="str">
            <v>Other</v>
          </cell>
        </row>
        <row r="1618">
          <cell r="A1618" t="str">
            <v>NH</v>
          </cell>
          <cell r="F1618">
            <v>2022</v>
          </cell>
          <cell r="S1618" t="str">
            <v>Other</v>
          </cell>
        </row>
        <row r="1619">
          <cell r="A1619" t="str">
            <v>NH</v>
          </cell>
          <cell r="F1619">
            <v>2023</v>
          </cell>
          <cell r="S1619" t="str">
            <v>Other</v>
          </cell>
        </row>
        <row r="1620">
          <cell r="A1620" t="str">
            <v>NH</v>
          </cell>
          <cell r="F1620">
            <v>2009</v>
          </cell>
          <cell r="N1620">
            <v>304311.24300000002</v>
          </cell>
          <cell r="R1620">
            <v>2980059.2689999999</v>
          </cell>
          <cell r="S1620" t="str">
            <v>Coal</v>
          </cell>
        </row>
        <row r="1621">
          <cell r="A1621" t="str">
            <v>NH</v>
          </cell>
          <cell r="F1621">
            <v>2010</v>
          </cell>
          <cell r="N1621">
            <v>286882.65299999999</v>
          </cell>
          <cell r="R1621">
            <v>2802883.46</v>
          </cell>
          <cell r="S1621" t="str">
            <v>Coal</v>
          </cell>
        </row>
        <row r="1622">
          <cell r="A1622" t="str">
            <v>NH</v>
          </cell>
          <cell r="F1622">
            <v>2011</v>
          </cell>
          <cell r="N1622">
            <v>150880.79699999999</v>
          </cell>
          <cell r="R1622">
            <v>1476261.7549999999</v>
          </cell>
          <cell r="S1622" t="str">
            <v>Coal</v>
          </cell>
        </row>
        <row r="1623">
          <cell r="A1623" t="str">
            <v>NH</v>
          </cell>
          <cell r="F1623">
            <v>2012</v>
          </cell>
          <cell r="N1623">
            <v>65894.48</v>
          </cell>
          <cell r="R1623">
            <v>650385.02399999998</v>
          </cell>
          <cell r="S1623" t="str">
            <v>Coal</v>
          </cell>
        </row>
        <row r="1624">
          <cell r="A1624" t="str">
            <v>NH</v>
          </cell>
          <cell r="F1624">
            <v>2013</v>
          </cell>
          <cell r="N1624">
            <v>108787.74099999999</v>
          </cell>
          <cell r="R1624">
            <v>1066810.673</v>
          </cell>
          <cell r="S1624" t="str">
            <v>Coal</v>
          </cell>
        </row>
        <row r="1625">
          <cell r="A1625" t="str">
            <v>NH</v>
          </cell>
          <cell r="F1625">
            <v>2014</v>
          </cell>
          <cell r="N1625">
            <v>119531.89200000001</v>
          </cell>
          <cell r="R1625">
            <v>1170447.1410000001</v>
          </cell>
          <cell r="S1625" t="str">
            <v>Coal</v>
          </cell>
        </row>
        <row r="1626">
          <cell r="A1626" t="str">
            <v>NH</v>
          </cell>
          <cell r="F1626">
            <v>2015</v>
          </cell>
          <cell r="N1626">
            <v>104016.522</v>
          </cell>
          <cell r="R1626">
            <v>1022096.298</v>
          </cell>
          <cell r="S1626" t="str">
            <v>Coal</v>
          </cell>
        </row>
        <row r="1627">
          <cell r="A1627" t="str">
            <v>NH</v>
          </cell>
          <cell r="F1627">
            <v>2016</v>
          </cell>
          <cell r="N1627">
            <v>45619.163999999997</v>
          </cell>
          <cell r="R1627">
            <v>450759.69500000001</v>
          </cell>
          <cell r="S1627" t="str">
            <v>Coal</v>
          </cell>
        </row>
        <row r="1628">
          <cell r="A1628" t="str">
            <v>NH</v>
          </cell>
          <cell r="F1628">
            <v>2017</v>
          </cell>
          <cell r="N1628">
            <v>40096.608999999997</v>
          </cell>
          <cell r="R1628">
            <v>400281.55099999998</v>
          </cell>
          <cell r="S1628" t="str">
            <v>Coal</v>
          </cell>
        </row>
        <row r="1629">
          <cell r="A1629" t="str">
            <v>NH</v>
          </cell>
          <cell r="F1629">
            <v>2018</v>
          </cell>
          <cell r="N1629">
            <v>90651.648000000001</v>
          </cell>
          <cell r="R1629">
            <v>907489.30900000001</v>
          </cell>
          <cell r="S1629" t="str">
            <v>Coal</v>
          </cell>
        </row>
        <row r="1630">
          <cell r="A1630" t="str">
            <v>NH</v>
          </cell>
          <cell r="F1630">
            <v>2019</v>
          </cell>
          <cell r="N1630">
            <v>39636.67</v>
          </cell>
          <cell r="R1630">
            <v>400339.26</v>
          </cell>
          <cell r="S1630" t="str">
            <v>Coal</v>
          </cell>
        </row>
        <row r="1631">
          <cell r="A1631" t="str">
            <v>NH</v>
          </cell>
          <cell r="F1631">
            <v>2020</v>
          </cell>
          <cell r="N1631">
            <v>6242.9970000000003</v>
          </cell>
          <cell r="R1631">
            <v>71514.206999999995</v>
          </cell>
          <cell r="S1631" t="str">
            <v>Coal</v>
          </cell>
        </row>
        <row r="1632">
          <cell r="A1632" t="str">
            <v>NH</v>
          </cell>
          <cell r="F1632">
            <v>2021</v>
          </cell>
          <cell r="S1632" t="str">
            <v>Coal</v>
          </cell>
        </row>
        <row r="1633">
          <cell r="A1633" t="str">
            <v>NH</v>
          </cell>
          <cell r="F1633">
            <v>2022</v>
          </cell>
          <cell r="S1633" t="str">
            <v>Coal</v>
          </cell>
        </row>
        <row r="1634">
          <cell r="A1634" t="str">
            <v>NH</v>
          </cell>
          <cell r="F1634">
            <v>2023</v>
          </cell>
          <cell r="S1634" t="str">
            <v>Coal</v>
          </cell>
        </row>
        <row r="1635">
          <cell r="A1635" t="str">
            <v>NJ</v>
          </cell>
          <cell r="F1635">
            <v>2009</v>
          </cell>
          <cell r="N1635">
            <v>90620.865999999995</v>
          </cell>
          <cell r="R1635">
            <v>882651.85699999996</v>
          </cell>
          <cell r="S1635" t="str">
            <v>Coal</v>
          </cell>
        </row>
        <row r="1636">
          <cell r="A1636" t="str">
            <v>NJ</v>
          </cell>
          <cell r="F1636">
            <v>2010</v>
          </cell>
          <cell r="N1636">
            <v>130048.97900000001</v>
          </cell>
          <cell r="R1636">
            <v>1266775.0109999999</v>
          </cell>
          <cell r="S1636" t="str">
            <v>Coal</v>
          </cell>
        </row>
        <row r="1637">
          <cell r="A1637" t="str">
            <v>NJ</v>
          </cell>
          <cell r="F1637">
            <v>2011</v>
          </cell>
          <cell r="N1637">
            <v>87063.354999999996</v>
          </cell>
          <cell r="R1637">
            <v>848137.59499999997</v>
          </cell>
          <cell r="S1637" t="str">
            <v>Coal</v>
          </cell>
        </row>
        <row r="1638">
          <cell r="A1638" t="str">
            <v>NJ</v>
          </cell>
          <cell r="F1638">
            <v>2009</v>
          </cell>
          <cell r="N1638">
            <v>408121.79499999998</v>
          </cell>
          <cell r="R1638">
            <v>3975952.0129999998</v>
          </cell>
          <cell r="S1638" t="str">
            <v>Coal</v>
          </cell>
        </row>
        <row r="1639">
          <cell r="A1639" t="str">
            <v>NJ</v>
          </cell>
          <cell r="F1639">
            <v>2010</v>
          </cell>
          <cell r="N1639">
            <v>518041.11099999998</v>
          </cell>
          <cell r="R1639">
            <v>5047620.3150000004</v>
          </cell>
          <cell r="S1639" t="str">
            <v>Coal</v>
          </cell>
        </row>
        <row r="1640">
          <cell r="A1640" t="str">
            <v>NJ</v>
          </cell>
          <cell r="F1640">
            <v>2011</v>
          </cell>
          <cell r="N1640">
            <v>186828.18900000001</v>
          </cell>
          <cell r="R1640">
            <v>1821536.1910000001</v>
          </cell>
          <cell r="S1640" t="str">
            <v>Coal</v>
          </cell>
        </row>
        <row r="1641">
          <cell r="A1641" t="str">
            <v>NJ</v>
          </cell>
          <cell r="F1641">
            <v>2009</v>
          </cell>
          <cell r="N1641">
            <v>15023.29</v>
          </cell>
          <cell r="R1641">
            <v>185549.079</v>
          </cell>
          <cell r="S1641" t="str">
            <v>Residual Oil</v>
          </cell>
        </row>
        <row r="1642">
          <cell r="A1642" t="str">
            <v>NJ</v>
          </cell>
          <cell r="F1642">
            <v>2010</v>
          </cell>
          <cell r="N1642">
            <v>12087.222</v>
          </cell>
          <cell r="R1642">
            <v>149312.90599999999</v>
          </cell>
          <cell r="S1642" t="str">
            <v>Residual Oil</v>
          </cell>
        </row>
        <row r="1643">
          <cell r="A1643" t="str">
            <v>NJ</v>
          </cell>
          <cell r="F1643">
            <v>2011</v>
          </cell>
          <cell r="N1643">
            <v>20824.78</v>
          </cell>
          <cell r="R1643">
            <v>257043.068</v>
          </cell>
          <cell r="S1643" t="str">
            <v>Residual Oil</v>
          </cell>
        </row>
        <row r="1644">
          <cell r="A1644" t="str">
            <v>NJ</v>
          </cell>
          <cell r="F1644">
            <v>2009</v>
          </cell>
          <cell r="N1644">
            <v>2346.9</v>
          </cell>
          <cell r="R1644">
            <v>31351.8</v>
          </cell>
          <cell r="S1644" t="str">
            <v>Natural Gas</v>
          </cell>
        </row>
        <row r="1645">
          <cell r="A1645" t="str">
            <v>NJ</v>
          </cell>
          <cell r="F1645">
            <v>2010</v>
          </cell>
          <cell r="N1645">
            <v>5222.6000000000004</v>
          </cell>
          <cell r="R1645">
            <v>83530</v>
          </cell>
          <cell r="S1645" t="str">
            <v>Natural Gas</v>
          </cell>
        </row>
        <row r="1646">
          <cell r="A1646" t="str">
            <v>NJ</v>
          </cell>
          <cell r="F1646">
            <v>2011</v>
          </cell>
          <cell r="N1646">
            <v>10250.5</v>
          </cell>
          <cell r="R1646">
            <v>167751.5</v>
          </cell>
          <cell r="S1646" t="str">
            <v>Natural Gas</v>
          </cell>
        </row>
        <row r="1647">
          <cell r="A1647" t="str">
            <v>NJ</v>
          </cell>
          <cell r="F1647">
            <v>2020</v>
          </cell>
          <cell r="N1647">
            <v>7397.4</v>
          </cell>
          <cell r="R1647">
            <v>119429.7</v>
          </cell>
          <cell r="S1647" t="str">
            <v>Natural Gas</v>
          </cell>
        </row>
        <row r="1648">
          <cell r="A1648" t="str">
            <v>NJ</v>
          </cell>
          <cell r="F1648">
            <v>2021</v>
          </cell>
          <cell r="N1648">
            <v>3482.3</v>
          </cell>
          <cell r="R1648">
            <v>58675.3</v>
          </cell>
          <cell r="S1648" t="str">
            <v>Natural Gas</v>
          </cell>
        </row>
        <row r="1649">
          <cell r="A1649" t="str">
            <v>NJ</v>
          </cell>
          <cell r="F1649">
            <v>2022</v>
          </cell>
          <cell r="N1649">
            <v>4172.1000000000004</v>
          </cell>
          <cell r="R1649">
            <v>68592.2</v>
          </cell>
          <cell r="S1649" t="str">
            <v>Natural Gas</v>
          </cell>
        </row>
        <row r="1650">
          <cell r="A1650" t="str">
            <v>NJ</v>
          </cell>
          <cell r="F1650">
            <v>2023</v>
          </cell>
          <cell r="N1650">
            <v>2851</v>
          </cell>
          <cell r="R1650">
            <v>48177.4</v>
          </cell>
          <cell r="S1650" t="str">
            <v>Natural Gas</v>
          </cell>
        </row>
        <row r="1651">
          <cell r="A1651" t="str">
            <v>NJ</v>
          </cell>
          <cell r="F1651">
            <v>2009</v>
          </cell>
          <cell r="N1651">
            <v>751.2</v>
          </cell>
          <cell r="R1651">
            <v>11154.4</v>
          </cell>
          <cell r="S1651" t="str">
            <v>Natural Gas</v>
          </cell>
        </row>
        <row r="1652">
          <cell r="A1652" t="str">
            <v>NJ</v>
          </cell>
          <cell r="F1652">
            <v>2010</v>
          </cell>
          <cell r="N1652">
            <v>4140</v>
          </cell>
          <cell r="R1652">
            <v>62230</v>
          </cell>
          <cell r="S1652" t="str">
            <v>Natural Gas</v>
          </cell>
        </row>
        <row r="1653">
          <cell r="A1653" t="str">
            <v>NJ</v>
          </cell>
          <cell r="F1653">
            <v>2011</v>
          </cell>
          <cell r="N1653">
            <v>10601.2</v>
          </cell>
          <cell r="R1653">
            <v>166701.9</v>
          </cell>
          <cell r="S1653" t="str">
            <v>Natural Gas</v>
          </cell>
        </row>
        <row r="1654">
          <cell r="A1654" t="str">
            <v>NJ</v>
          </cell>
          <cell r="F1654">
            <v>2020</v>
          </cell>
          <cell r="N1654">
            <v>7201.6</v>
          </cell>
          <cell r="R1654">
            <v>116184.2</v>
          </cell>
          <cell r="S1654" t="str">
            <v>Natural Gas</v>
          </cell>
        </row>
        <row r="1655">
          <cell r="A1655" t="str">
            <v>NJ</v>
          </cell>
          <cell r="F1655">
            <v>2021</v>
          </cell>
          <cell r="N1655">
            <v>4838.3999999999996</v>
          </cell>
          <cell r="R1655">
            <v>81370.8</v>
          </cell>
          <cell r="S1655" t="str">
            <v>Natural Gas</v>
          </cell>
        </row>
        <row r="1656">
          <cell r="A1656" t="str">
            <v>NJ</v>
          </cell>
          <cell r="F1656">
            <v>2022</v>
          </cell>
          <cell r="N1656">
            <v>4410.3999999999996</v>
          </cell>
          <cell r="R1656">
            <v>71475.100000000006</v>
          </cell>
          <cell r="S1656" t="str">
            <v>Natural Gas</v>
          </cell>
        </row>
        <row r="1657">
          <cell r="A1657" t="str">
            <v>NJ</v>
          </cell>
          <cell r="F1657">
            <v>2023</v>
          </cell>
          <cell r="N1657">
            <v>1687</v>
          </cell>
          <cell r="R1657">
            <v>28455.599999999999</v>
          </cell>
          <cell r="S1657" t="str">
            <v>Natural Gas</v>
          </cell>
        </row>
        <row r="1658">
          <cell r="A1658" t="str">
            <v>NJ</v>
          </cell>
          <cell r="F1658">
            <v>2009</v>
          </cell>
          <cell r="N1658">
            <v>1891.5</v>
          </cell>
          <cell r="R1658">
            <v>23335.8</v>
          </cell>
          <cell r="S1658" t="str">
            <v>Diesel Oil</v>
          </cell>
        </row>
        <row r="1659">
          <cell r="A1659" t="str">
            <v>NJ</v>
          </cell>
          <cell r="F1659">
            <v>2010</v>
          </cell>
          <cell r="N1659">
            <v>1921.5</v>
          </cell>
          <cell r="R1659">
            <v>23710.7</v>
          </cell>
          <cell r="S1659" t="str">
            <v>Diesel Oil</v>
          </cell>
        </row>
        <row r="1660">
          <cell r="A1660" t="str">
            <v>NJ</v>
          </cell>
          <cell r="F1660">
            <v>2011</v>
          </cell>
          <cell r="N1660">
            <v>1827</v>
          </cell>
          <cell r="R1660">
            <v>22544.6</v>
          </cell>
          <cell r="S1660" t="str">
            <v>Diesel Oil</v>
          </cell>
        </row>
        <row r="1661">
          <cell r="A1661" t="str">
            <v>NJ</v>
          </cell>
          <cell r="F1661">
            <v>2009</v>
          </cell>
          <cell r="N1661">
            <v>1891.5</v>
          </cell>
          <cell r="R1661">
            <v>23335.8</v>
          </cell>
          <cell r="S1661" t="str">
            <v>Diesel Oil</v>
          </cell>
        </row>
        <row r="1662">
          <cell r="A1662" t="str">
            <v>NJ</v>
          </cell>
          <cell r="F1662">
            <v>2010</v>
          </cell>
          <cell r="N1662">
            <v>1921.5</v>
          </cell>
          <cell r="R1662">
            <v>23710.7</v>
          </cell>
          <cell r="S1662" t="str">
            <v>Diesel Oil</v>
          </cell>
        </row>
        <row r="1663">
          <cell r="A1663" t="str">
            <v>NJ</v>
          </cell>
          <cell r="F1663">
            <v>2011</v>
          </cell>
          <cell r="N1663">
            <v>1827</v>
          </cell>
          <cell r="R1663">
            <v>22544.6</v>
          </cell>
          <cell r="S1663" t="str">
            <v>Diesel Oil</v>
          </cell>
        </row>
        <row r="1664">
          <cell r="A1664" t="str">
            <v>NJ</v>
          </cell>
          <cell r="F1664">
            <v>2009</v>
          </cell>
          <cell r="N1664">
            <v>3231.8</v>
          </cell>
          <cell r="R1664">
            <v>39848</v>
          </cell>
          <cell r="S1664" t="str">
            <v>Diesel Oil</v>
          </cell>
        </row>
        <row r="1665">
          <cell r="A1665" t="str">
            <v>NJ</v>
          </cell>
          <cell r="F1665">
            <v>2010</v>
          </cell>
          <cell r="N1665">
            <v>1638</v>
          </cell>
          <cell r="R1665">
            <v>20212.400000000001</v>
          </cell>
          <cell r="S1665" t="str">
            <v>Diesel Oil</v>
          </cell>
        </row>
        <row r="1666">
          <cell r="A1666" t="str">
            <v>NJ</v>
          </cell>
          <cell r="F1666">
            <v>2011</v>
          </cell>
          <cell r="N1666">
            <v>1323</v>
          </cell>
          <cell r="R1666">
            <v>16325.4</v>
          </cell>
          <cell r="S1666" t="str">
            <v>Diesel Oil</v>
          </cell>
        </row>
        <row r="1667">
          <cell r="A1667" t="str">
            <v>NJ</v>
          </cell>
          <cell r="F1667">
            <v>2009</v>
          </cell>
          <cell r="N1667">
            <v>123.8</v>
          </cell>
          <cell r="R1667">
            <v>1527.8</v>
          </cell>
          <cell r="S1667" t="str">
            <v>Diesel Oil</v>
          </cell>
        </row>
        <row r="1668">
          <cell r="A1668" t="str">
            <v>NJ</v>
          </cell>
          <cell r="F1668">
            <v>2010</v>
          </cell>
          <cell r="N1668">
            <v>124.9</v>
          </cell>
          <cell r="R1668">
            <v>1540.9</v>
          </cell>
          <cell r="S1668" t="str">
            <v>Diesel Oil</v>
          </cell>
        </row>
        <row r="1669">
          <cell r="A1669" t="str">
            <v>NJ</v>
          </cell>
          <cell r="F1669">
            <v>2011</v>
          </cell>
          <cell r="N1669">
            <v>757.2</v>
          </cell>
          <cell r="R1669">
            <v>9343.1</v>
          </cell>
          <cell r="S1669" t="str">
            <v>Diesel Oil</v>
          </cell>
        </row>
        <row r="1670">
          <cell r="A1670" t="str">
            <v>NJ</v>
          </cell>
          <cell r="F1670">
            <v>2009</v>
          </cell>
          <cell r="N1670">
            <v>26.684000000000001</v>
          </cell>
          <cell r="R1670">
            <v>34466.697</v>
          </cell>
          <cell r="S1670" t="str">
            <v>Natural Gas</v>
          </cell>
        </row>
        <row r="1671">
          <cell r="A1671" t="str">
            <v>NJ</v>
          </cell>
          <cell r="F1671">
            <v>2010</v>
          </cell>
          <cell r="N1671">
            <v>103.46</v>
          </cell>
          <cell r="R1671">
            <v>135793.527</v>
          </cell>
          <cell r="S1671" t="str">
            <v>Natural Gas</v>
          </cell>
        </row>
        <row r="1672">
          <cell r="A1672" t="str">
            <v>NJ</v>
          </cell>
          <cell r="F1672">
            <v>2011</v>
          </cell>
          <cell r="N1672">
            <v>177.97200000000001</v>
          </cell>
          <cell r="R1672">
            <v>228793.815</v>
          </cell>
          <cell r="S1672" t="str">
            <v>Natural Gas</v>
          </cell>
        </row>
        <row r="1673">
          <cell r="A1673" t="str">
            <v>NJ</v>
          </cell>
          <cell r="F1673">
            <v>2009</v>
          </cell>
          <cell r="N1673">
            <v>73761.218999999997</v>
          </cell>
          <cell r="R1673">
            <v>717862.571</v>
          </cell>
          <cell r="S1673" t="str">
            <v>Coal</v>
          </cell>
        </row>
        <row r="1674">
          <cell r="A1674" t="str">
            <v>NJ</v>
          </cell>
          <cell r="F1674">
            <v>2010</v>
          </cell>
          <cell r="N1674">
            <v>177427.33900000001</v>
          </cell>
          <cell r="R1674">
            <v>1741440.257</v>
          </cell>
          <cell r="S1674" t="str">
            <v>Coal</v>
          </cell>
        </row>
        <row r="1675">
          <cell r="A1675" t="str">
            <v>NJ</v>
          </cell>
          <cell r="F1675">
            <v>2011</v>
          </cell>
          <cell r="N1675">
            <v>17655.653999999999</v>
          </cell>
          <cell r="R1675">
            <v>297750.36700000003</v>
          </cell>
          <cell r="S1675" t="str">
            <v>Natural Gas</v>
          </cell>
        </row>
        <row r="1676">
          <cell r="A1676" t="str">
            <v>NJ</v>
          </cell>
          <cell r="F1676">
            <v>2009</v>
          </cell>
          <cell r="N1676">
            <v>672.8</v>
          </cell>
          <cell r="R1676">
            <v>8305</v>
          </cell>
          <cell r="S1676" t="str">
            <v>Diesel Oil</v>
          </cell>
        </row>
        <row r="1677">
          <cell r="A1677" t="str">
            <v>NJ</v>
          </cell>
          <cell r="F1677">
            <v>2010</v>
          </cell>
          <cell r="N1677">
            <v>1494.3</v>
          </cell>
          <cell r="R1677">
            <v>18444.8</v>
          </cell>
          <cell r="S1677" t="str">
            <v>Diesel Oil</v>
          </cell>
        </row>
        <row r="1678">
          <cell r="A1678" t="str">
            <v>NJ</v>
          </cell>
          <cell r="F1678">
            <v>2011</v>
          </cell>
          <cell r="N1678">
            <v>3746.2</v>
          </cell>
          <cell r="R1678">
            <v>46250.5</v>
          </cell>
          <cell r="S1678" t="str">
            <v>Diesel Oil</v>
          </cell>
        </row>
        <row r="1679">
          <cell r="A1679" t="str">
            <v>NJ</v>
          </cell>
          <cell r="F1679">
            <v>2009</v>
          </cell>
          <cell r="N1679">
            <v>899.9</v>
          </cell>
          <cell r="R1679">
            <v>11106.2</v>
          </cell>
          <cell r="S1679" t="str">
            <v>Diesel Oil</v>
          </cell>
        </row>
        <row r="1680">
          <cell r="A1680" t="str">
            <v>NJ</v>
          </cell>
          <cell r="F1680">
            <v>2010</v>
          </cell>
          <cell r="N1680">
            <v>2366.4</v>
          </cell>
          <cell r="R1680">
            <v>29208.2</v>
          </cell>
          <cell r="S1680" t="str">
            <v>Diesel Oil</v>
          </cell>
        </row>
        <row r="1681">
          <cell r="A1681" t="str">
            <v>NJ</v>
          </cell>
          <cell r="F1681">
            <v>2011</v>
          </cell>
          <cell r="N1681">
            <v>2895.2</v>
          </cell>
          <cell r="R1681">
            <v>35735.9</v>
          </cell>
          <cell r="S1681" t="str">
            <v>Diesel Oil</v>
          </cell>
        </row>
        <row r="1682">
          <cell r="A1682" t="str">
            <v>NJ</v>
          </cell>
          <cell r="F1682">
            <v>2009</v>
          </cell>
          <cell r="N1682">
            <v>737.4</v>
          </cell>
          <cell r="R1682">
            <v>9104</v>
          </cell>
          <cell r="S1682" t="str">
            <v>Diesel Oil</v>
          </cell>
        </row>
        <row r="1683">
          <cell r="A1683" t="str">
            <v>NJ</v>
          </cell>
          <cell r="F1683">
            <v>2010</v>
          </cell>
          <cell r="N1683">
            <v>1088.7</v>
          </cell>
          <cell r="R1683">
            <v>13442.9</v>
          </cell>
          <cell r="S1683" t="str">
            <v>Diesel Oil</v>
          </cell>
        </row>
        <row r="1684">
          <cell r="A1684" t="str">
            <v>NJ</v>
          </cell>
          <cell r="F1684">
            <v>2011</v>
          </cell>
          <cell r="N1684">
            <v>1769.2</v>
          </cell>
          <cell r="R1684">
            <v>21841.1</v>
          </cell>
          <cell r="S1684" t="str">
            <v>Diesel Oil</v>
          </cell>
        </row>
        <row r="1685">
          <cell r="A1685" t="str">
            <v>NJ</v>
          </cell>
          <cell r="F1685">
            <v>2009</v>
          </cell>
          <cell r="N1685">
            <v>564.70000000000005</v>
          </cell>
          <cell r="R1685">
            <v>6975.1</v>
          </cell>
          <cell r="S1685" t="str">
            <v>Diesel Oil</v>
          </cell>
        </row>
        <row r="1686">
          <cell r="A1686" t="str">
            <v>NJ</v>
          </cell>
          <cell r="F1686">
            <v>2010</v>
          </cell>
          <cell r="N1686">
            <v>1543.7</v>
          </cell>
          <cell r="R1686">
            <v>19057.2</v>
          </cell>
          <cell r="S1686" t="str">
            <v>Diesel Oil</v>
          </cell>
        </row>
        <row r="1687">
          <cell r="A1687" t="str">
            <v>NJ</v>
          </cell>
          <cell r="F1687">
            <v>2011</v>
          </cell>
          <cell r="N1687">
            <v>3204.4</v>
          </cell>
          <cell r="R1687">
            <v>39568.300000000003</v>
          </cell>
          <cell r="S1687" t="str">
            <v>Diesel Oil</v>
          </cell>
        </row>
        <row r="1688">
          <cell r="A1688" t="str">
            <v>NJ</v>
          </cell>
          <cell r="F1688">
            <v>2009</v>
          </cell>
          <cell r="N1688">
            <v>800.1</v>
          </cell>
          <cell r="R1688">
            <v>11202.7</v>
          </cell>
          <cell r="S1688" t="str">
            <v>Natural Gas</v>
          </cell>
        </row>
        <row r="1689">
          <cell r="A1689" t="str">
            <v>NJ</v>
          </cell>
          <cell r="F1689">
            <v>2010</v>
          </cell>
          <cell r="N1689">
            <v>1212.7</v>
          </cell>
          <cell r="R1689">
            <v>16717.8</v>
          </cell>
          <cell r="S1689" t="str">
            <v>Natural Gas</v>
          </cell>
        </row>
        <row r="1690">
          <cell r="A1690" t="str">
            <v>NJ</v>
          </cell>
          <cell r="F1690">
            <v>2011</v>
          </cell>
          <cell r="N1690">
            <v>1812</v>
          </cell>
          <cell r="R1690">
            <v>27722.1</v>
          </cell>
          <cell r="S1690" t="str">
            <v>Natural Gas</v>
          </cell>
        </row>
        <row r="1691">
          <cell r="A1691" t="str">
            <v>NJ</v>
          </cell>
          <cell r="F1691">
            <v>2020</v>
          </cell>
          <cell r="N1691">
            <v>324.89999999999998</v>
          </cell>
          <cell r="R1691">
            <v>4211</v>
          </cell>
          <cell r="S1691" t="str">
            <v>Natural Gas</v>
          </cell>
        </row>
        <row r="1692">
          <cell r="A1692" t="str">
            <v>NJ</v>
          </cell>
          <cell r="F1692">
            <v>2021</v>
          </cell>
          <cell r="N1692">
            <v>390.4</v>
          </cell>
          <cell r="R1692">
            <v>6594.2</v>
          </cell>
          <cell r="S1692" t="str">
            <v>Natural Gas</v>
          </cell>
        </row>
        <row r="1693">
          <cell r="A1693" t="str">
            <v>NJ</v>
          </cell>
          <cell r="F1693">
            <v>2022</v>
          </cell>
          <cell r="N1693">
            <v>580</v>
          </cell>
          <cell r="R1693">
            <v>9803.2000000000007</v>
          </cell>
          <cell r="S1693" t="str">
            <v>Natural Gas</v>
          </cell>
        </row>
        <row r="1694">
          <cell r="A1694" t="str">
            <v>NJ</v>
          </cell>
          <cell r="F1694">
            <v>2023</v>
          </cell>
          <cell r="N1694">
            <v>259.10000000000002</v>
          </cell>
          <cell r="R1694">
            <v>3200.9</v>
          </cell>
          <cell r="S1694" t="str">
            <v>Natural Gas</v>
          </cell>
        </row>
        <row r="1695">
          <cell r="A1695" t="str">
            <v>NJ</v>
          </cell>
          <cell r="F1695">
            <v>2009</v>
          </cell>
          <cell r="N1695">
            <v>310</v>
          </cell>
          <cell r="R1695">
            <v>4560.8999999999996</v>
          </cell>
          <cell r="S1695" t="str">
            <v>Natural Gas</v>
          </cell>
        </row>
        <row r="1696">
          <cell r="A1696" t="str">
            <v>NJ</v>
          </cell>
          <cell r="F1696">
            <v>2010</v>
          </cell>
          <cell r="N1696">
            <v>1364</v>
          </cell>
          <cell r="R1696">
            <v>21569.7</v>
          </cell>
          <cell r="S1696" t="str">
            <v>Natural Gas</v>
          </cell>
        </row>
        <row r="1697">
          <cell r="A1697" t="str">
            <v>NJ</v>
          </cell>
          <cell r="F1697">
            <v>2011</v>
          </cell>
          <cell r="N1697">
            <v>104.4</v>
          </cell>
          <cell r="R1697">
            <v>1769</v>
          </cell>
          <cell r="S1697" t="str">
            <v>Natural Gas</v>
          </cell>
        </row>
        <row r="1698">
          <cell r="A1698" t="str">
            <v>NJ</v>
          </cell>
          <cell r="F1698">
            <v>2020</v>
          </cell>
          <cell r="N1698">
            <v>22.4</v>
          </cell>
          <cell r="R1698">
            <v>347</v>
          </cell>
          <cell r="S1698" t="str">
            <v>Natural Gas</v>
          </cell>
        </row>
        <row r="1699">
          <cell r="A1699" t="str">
            <v>NJ</v>
          </cell>
          <cell r="F1699">
            <v>2021</v>
          </cell>
          <cell r="N1699">
            <v>518.29999999999995</v>
          </cell>
          <cell r="R1699">
            <v>6399.1</v>
          </cell>
          <cell r="S1699" t="str">
            <v>Natural Gas</v>
          </cell>
        </row>
        <row r="1700">
          <cell r="A1700" t="str">
            <v>NJ</v>
          </cell>
          <cell r="F1700">
            <v>2022</v>
          </cell>
          <cell r="N1700">
            <v>1726.9</v>
          </cell>
          <cell r="R1700">
            <v>21640.3</v>
          </cell>
          <cell r="S1700" t="str">
            <v>Natural Gas</v>
          </cell>
        </row>
        <row r="1701">
          <cell r="A1701" t="str">
            <v>NJ</v>
          </cell>
          <cell r="F1701">
            <v>2023</v>
          </cell>
          <cell r="N1701">
            <v>427.7</v>
          </cell>
          <cell r="R1701">
            <v>5679.1</v>
          </cell>
          <cell r="S1701" t="str">
            <v>Natural Gas</v>
          </cell>
        </row>
        <row r="1702">
          <cell r="A1702" t="str">
            <v>NJ</v>
          </cell>
          <cell r="F1702">
            <v>2009</v>
          </cell>
          <cell r="N1702">
            <v>1701.9</v>
          </cell>
          <cell r="R1702">
            <v>22407.1</v>
          </cell>
          <cell r="S1702" t="str">
            <v>Natural Gas</v>
          </cell>
        </row>
        <row r="1703">
          <cell r="A1703" t="str">
            <v>NJ</v>
          </cell>
          <cell r="F1703">
            <v>2010</v>
          </cell>
          <cell r="N1703">
            <v>1784.8</v>
          </cell>
          <cell r="R1703">
            <v>26607.1</v>
          </cell>
          <cell r="S1703" t="str">
            <v>Natural Gas</v>
          </cell>
        </row>
        <row r="1704">
          <cell r="A1704" t="str">
            <v>NJ</v>
          </cell>
          <cell r="F1704">
            <v>2011</v>
          </cell>
          <cell r="N1704">
            <v>1888.4</v>
          </cell>
          <cell r="R1704">
            <v>26494.2</v>
          </cell>
          <cell r="S1704" t="str">
            <v>Natural Gas</v>
          </cell>
        </row>
        <row r="1705">
          <cell r="A1705" t="str">
            <v>NJ</v>
          </cell>
          <cell r="F1705">
            <v>2020</v>
          </cell>
          <cell r="N1705">
            <v>418.5</v>
          </cell>
          <cell r="R1705">
            <v>6849.1</v>
          </cell>
          <cell r="S1705" t="str">
            <v>Natural Gas</v>
          </cell>
        </row>
        <row r="1706">
          <cell r="A1706" t="str">
            <v>NJ</v>
          </cell>
          <cell r="F1706">
            <v>2021</v>
          </cell>
          <cell r="N1706">
            <v>498.7</v>
          </cell>
          <cell r="R1706">
            <v>7328.7</v>
          </cell>
          <cell r="S1706" t="str">
            <v>Natural Gas</v>
          </cell>
        </row>
        <row r="1707">
          <cell r="A1707" t="str">
            <v>NJ</v>
          </cell>
          <cell r="F1707">
            <v>2022</v>
          </cell>
          <cell r="N1707">
            <v>2257.6</v>
          </cell>
          <cell r="R1707">
            <v>28916.799999999999</v>
          </cell>
          <cell r="S1707" t="str">
            <v>Natural Gas</v>
          </cell>
        </row>
        <row r="1708">
          <cell r="A1708" t="str">
            <v>NJ</v>
          </cell>
          <cell r="F1708">
            <v>2023</v>
          </cell>
          <cell r="N1708">
            <v>119.5</v>
          </cell>
          <cell r="R1708">
            <v>2022.9</v>
          </cell>
          <cell r="S1708" t="str">
            <v>Natural Gas</v>
          </cell>
        </row>
        <row r="1709">
          <cell r="A1709" t="str">
            <v>NJ</v>
          </cell>
          <cell r="F1709">
            <v>2009</v>
          </cell>
          <cell r="N1709">
            <v>1210.9000000000001</v>
          </cell>
          <cell r="R1709">
            <v>15667.9</v>
          </cell>
          <cell r="S1709" t="str">
            <v>Natural Gas</v>
          </cell>
        </row>
        <row r="1710">
          <cell r="A1710" t="str">
            <v>NJ</v>
          </cell>
          <cell r="F1710">
            <v>2010</v>
          </cell>
          <cell r="N1710">
            <v>3438.8</v>
          </cell>
          <cell r="R1710">
            <v>48623.8</v>
          </cell>
          <cell r="S1710" t="str">
            <v>Natural Gas</v>
          </cell>
        </row>
        <row r="1711">
          <cell r="A1711" t="str">
            <v>NJ</v>
          </cell>
          <cell r="F1711">
            <v>2011</v>
          </cell>
          <cell r="N1711">
            <v>3066</v>
          </cell>
          <cell r="R1711">
            <v>44275.3</v>
          </cell>
          <cell r="S1711" t="str">
            <v>Natural Gas</v>
          </cell>
        </row>
        <row r="1712">
          <cell r="A1712" t="str">
            <v>NJ</v>
          </cell>
          <cell r="F1712">
            <v>2020</v>
          </cell>
          <cell r="N1712">
            <v>792.3</v>
          </cell>
          <cell r="R1712">
            <v>9783.7000000000007</v>
          </cell>
          <cell r="S1712" t="str">
            <v>Natural Gas</v>
          </cell>
        </row>
        <row r="1713">
          <cell r="A1713" t="str">
            <v>NJ</v>
          </cell>
          <cell r="F1713">
            <v>2021</v>
          </cell>
          <cell r="N1713">
            <v>332</v>
          </cell>
          <cell r="R1713">
            <v>5629</v>
          </cell>
          <cell r="S1713" t="str">
            <v>Natural Gas</v>
          </cell>
        </row>
        <row r="1714">
          <cell r="A1714" t="str">
            <v>NJ</v>
          </cell>
          <cell r="F1714">
            <v>2022</v>
          </cell>
          <cell r="N1714">
            <v>1449</v>
          </cell>
          <cell r="R1714">
            <v>19314.900000000001</v>
          </cell>
          <cell r="S1714" t="str">
            <v>Natural Gas</v>
          </cell>
        </row>
        <row r="1715">
          <cell r="A1715" t="str">
            <v>NJ</v>
          </cell>
          <cell r="F1715">
            <v>2023</v>
          </cell>
          <cell r="N1715">
            <v>402</v>
          </cell>
          <cell r="R1715">
            <v>5559</v>
          </cell>
          <cell r="S1715" t="str">
            <v>Natural Gas</v>
          </cell>
        </row>
        <row r="1716">
          <cell r="A1716" t="str">
            <v>NJ</v>
          </cell>
          <cell r="F1716">
            <v>2009</v>
          </cell>
          <cell r="N1716">
            <v>1752.519</v>
          </cell>
          <cell r="R1716">
            <v>29484.995999999999</v>
          </cell>
          <cell r="S1716" t="str">
            <v>Natural Gas</v>
          </cell>
        </row>
        <row r="1717">
          <cell r="A1717" t="str">
            <v>NJ</v>
          </cell>
          <cell r="F1717">
            <v>2010</v>
          </cell>
          <cell r="N1717">
            <v>2526.6109999999999</v>
          </cell>
          <cell r="R1717">
            <v>42437.529000000002</v>
          </cell>
          <cell r="S1717" t="str">
            <v>Natural Gas</v>
          </cell>
        </row>
        <row r="1718">
          <cell r="A1718" t="str">
            <v>NJ</v>
          </cell>
          <cell r="F1718">
            <v>2011</v>
          </cell>
          <cell r="N1718">
            <v>5022.3590000000004</v>
          </cell>
          <cell r="R1718">
            <v>84517.721999999994</v>
          </cell>
          <cell r="S1718" t="str">
            <v>Natural Gas</v>
          </cell>
        </row>
        <row r="1719">
          <cell r="A1719" t="str">
            <v>NJ</v>
          </cell>
          <cell r="F1719">
            <v>2020</v>
          </cell>
          <cell r="N1719">
            <v>1884.518</v>
          </cell>
          <cell r="R1719">
            <v>31710.327000000001</v>
          </cell>
          <cell r="S1719" t="str">
            <v>Natural Gas</v>
          </cell>
        </row>
        <row r="1720">
          <cell r="A1720" t="str">
            <v>NJ</v>
          </cell>
          <cell r="F1720">
            <v>2021</v>
          </cell>
          <cell r="N1720">
            <v>9590.8649999999998</v>
          </cell>
          <cell r="R1720">
            <v>161393.32999999999</v>
          </cell>
          <cell r="S1720" t="str">
            <v>Natural Gas</v>
          </cell>
        </row>
        <row r="1721">
          <cell r="A1721" t="str">
            <v>NJ</v>
          </cell>
          <cell r="F1721">
            <v>2022</v>
          </cell>
          <cell r="N1721">
            <v>12005.239</v>
          </cell>
          <cell r="R1721">
            <v>202002.36</v>
          </cell>
          <cell r="S1721" t="str">
            <v>Natural Gas</v>
          </cell>
        </row>
        <row r="1722">
          <cell r="A1722" t="str">
            <v>NJ</v>
          </cell>
          <cell r="F1722">
            <v>2023</v>
          </cell>
          <cell r="N1722">
            <v>4147.1400000000003</v>
          </cell>
          <cell r="R1722">
            <v>69771.611999999994</v>
          </cell>
          <cell r="S1722" t="str">
            <v>Natural Gas</v>
          </cell>
        </row>
        <row r="1723">
          <cell r="A1723" t="str">
            <v>NJ</v>
          </cell>
          <cell r="F1723">
            <v>2009</v>
          </cell>
          <cell r="N1723">
            <v>1372.0630000000001</v>
          </cell>
          <cell r="R1723">
            <v>23088.05</v>
          </cell>
          <cell r="S1723" t="str">
            <v>Natural Gas</v>
          </cell>
        </row>
        <row r="1724">
          <cell r="A1724" t="str">
            <v>NJ</v>
          </cell>
          <cell r="F1724">
            <v>2010</v>
          </cell>
          <cell r="N1724">
            <v>2477.904</v>
          </cell>
          <cell r="R1724">
            <v>41692.012999999999</v>
          </cell>
          <cell r="S1724" t="str">
            <v>Natural Gas</v>
          </cell>
        </row>
        <row r="1725">
          <cell r="A1725" t="str">
            <v>NJ</v>
          </cell>
          <cell r="F1725">
            <v>2011</v>
          </cell>
          <cell r="N1725">
            <v>5064.7299999999996</v>
          </cell>
          <cell r="R1725">
            <v>85226.236000000004</v>
          </cell>
          <cell r="S1725" t="str">
            <v>Natural Gas</v>
          </cell>
        </row>
        <row r="1726">
          <cell r="A1726" t="str">
            <v>NJ</v>
          </cell>
          <cell r="F1726">
            <v>2020</v>
          </cell>
          <cell r="N1726">
            <v>1894.9639999999999</v>
          </cell>
          <cell r="R1726">
            <v>31888.121999999999</v>
          </cell>
          <cell r="S1726" t="str">
            <v>Natural Gas</v>
          </cell>
        </row>
        <row r="1727">
          <cell r="A1727" t="str">
            <v>NJ</v>
          </cell>
          <cell r="F1727">
            <v>2021</v>
          </cell>
          <cell r="N1727">
            <v>7749.4719999999998</v>
          </cell>
          <cell r="R1727">
            <v>130394.944</v>
          </cell>
          <cell r="S1727" t="str">
            <v>Natural Gas</v>
          </cell>
        </row>
        <row r="1728">
          <cell r="A1728" t="str">
            <v>NJ</v>
          </cell>
          <cell r="F1728">
            <v>2022</v>
          </cell>
          <cell r="N1728">
            <v>15611.682000000001</v>
          </cell>
          <cell r="R1728">
            <v>262701.47600000002</v>
          </cell>
          <cell r="S1728" t="str">
            <v>Natural Gas</v>
          </cell>
        </row>
        <row r="1729">
          <cell r="A1729" t="str">
            <v>NJ</v>
          </cell>
          <cell r="F1729">
            <v>2023</v>
          </cell>
          <cell r="N1729">
            <v>4075.8319999999999</v>
          </cell>
          <cell r="R1729">
            <v>68586.683000000005</v>
          </cell>
          <cell r="S1729" t="str">
            <v>Natural Gas</v>
          </cell>
        </row>
        <row r="1730">
          <cell r="A1730" t="str">
            <v>NJ</v>
          </cell>
          <cell r="F1730">
            <v>2009</v>
          </cell>
          <cell r="N1730">
            <v>1176.056</v>
          </cell>
          <cell r="R1730">
            <v>19794.507000000001</v>
          </cell>
          <cell r="S1730" t="str">
            <v>Natural Gas</v>
          </cell>
        </row>
        <row r="1731">
          <cell r="A1731" t="str">
            <v>NJ</v>
          </cell>
          <cell r="F1731">
            <v>2010</v>
          </cell>
          <cell r="N1731">
            <v>2548.451</v>
          </cell>
          <cell r="R1731">
            <v>42786.487000000001</v>
          </cell>
          <cell r="S1731" t="str">
            <v>Natural Gas</v>
          </cell>
        </row>
        <row r="1732">
          <cell r="A1732" t="str">
            <v>NJ</v>
          </cell>
          <cell r="F1732">
            <v>2011</v>
          </cell>
          <cell r="N1732">
            <v>5092.027</v>
          </cell>
          <cell r="R1732">
            <v>85686.298999999999</v>
          </cell>
          <cell r="S1732" t="str">
            <v>Natural Gas</v>
          </cell>
        </row>
        <row r="1733">
          <cell r="A1733" t="str">
            <v>NJ</v>
          </cell>
          <cell r="F1733">
            <v>2020</v>
          </cell>
          <cell r="N1733">
            <v>2421.7539999999999</v>
          </cell>
          <cell r="R1733">
            <v>40752.561000000002</v>
          </cell>
          <cell r="S1733" t="str">
            <v>Natural Gas</v>
          </cell>
        </row>
        <row r="1734">
          <cell r="A1734" t="str">
            <v>NJ</v>
          </cell>
          <cell r="F1734">
            <v>2021</v>
          </cell>
          <cell r="N1734">
            <v>10946.800999999999</v>
          </cell>
          <cell r="R1734">
            <v>184195.443</v>
          </cell>
          <cell r="S1734" t="str">
            <v>Natural Gas</v>
          </cell>
        </row>
        <row r="1735">
          <cell r="A1735" t="str">
            <v>NJ</v>
          </cell>
          <cell r="F1735">
            <v>2022</v>
          </cell>
          <cell r="N1735">
            <v>14884.403</v>
          </cell>
          <cell r="R1735">
            <v>250461.33499999999</v>
          </cell>
          <cell r="S1735" t="str">
            <v>Natural Gas</v>
          </cell>
        </row>
        <row r="1736">
          <cell r="A1736" t="str">
            <v>NJ</v>
          </cell>
          <cell r="F1736">
            <v>2023</v>
          </cell>
          <cell r="N1736">
            <v>4561.3959999999997</v>
          </cell>
          <cell r="R1736">
            <v>76752.475999999995</v>
          </cell>
          <cell r="S1736" t="str">
            <v>Natural Gas</v>
          </cell>
        </row>
        <row r="1737">
          <cell r="A1737" t="str">
            <v>NJ</v>
          </cell>
          <cell r="F1737">
            <v>2009</v>
          </cell>
          <cell r="N1737">
            <v>1194.52</v>
          </cell>
          <cell r="R1737">
            <v>20100.23</v>
          </cell>
          <cell r="S1737" t="str">
            <v>Natural Gas</v>
          </cell>
        </row>
        <row r="1738">
          <cell r="A1738" t="str">
            <v>NJ</v>
          </cell>
          <cell r="F1738">
            <v>2010</v>
          </cell>
          <cell r="N1738">
            <v>1539.2670000000001</v>
          </cell>
          <cell r="R1738">
            <v>25793.865000000002</v>
          </cell>
          <cell r="S1738" t="str">
            <v>Natural Gas</v>
          </cell>
        </row>
        <row r="1739">
          <cell r="A1739" t="str">
            <v>NJ</v>
          </cell>
          <cell r="F1739">
            <v>2011</v>
          </cell>
          <cell r="N1739">
            <v>4695.0240000000003</v>
          </cell>
          <cell r="R1739">
            <v>79002.721999999994</v>
          </cell>
          <cell r="S1739" t="str">
            <v>Natural Gas</v>
          </cell>
        </row>
        <row r="1740">
          <cell r="A1740" t="str">
            <v>NJ</v>
          </cell>
          <cell r="F1740">
            <v>2020</v>
          </cell>
          <cell r="N1740">
            <v>2117.027</v>
          </cell>
          <cell r="R1740">
            <v>35621.514000000003</v>
          </cell>
          <cell r="S1740" t="str">
            <v>Natural Gas</v>
          </cell>
        </row>
        <row r="1741">
          <cell r="A1741" t="str">
            <v>NJ</v>
          </cell>
          <cell r="F1741">
            <v>2021</v>
          </cell>
          <cell r="N1741">
            <v>9969.152</v>
          </cell>
          <cell r="R1741">
            <v>167761.19099999999</v>
          </cell>
          <cell r="S1741" t="str">
            <v>Natural Gas</v>
          </cell>
        </row>
        <row r="1742">
          <cell r="A1742" t="str">
            <v>NJ</v>
          </cell>
          <cell r="F1742">
            <v>2022</v>
          </cell>
          <cell r="N1742">
            <v>14322.689</v>
          </cell>
          <cell r="R1742">
            <v>241000.83900000001</v>
          </cell>
          <cell r="S1742" t="str">
            <v>Natural Gas</v>
          </cell>
        </row>
        <row r="1743">
          <cell r="A1743" t="str">
            <v>NJ</v>
          </cell>
          <cell r="F1743">
            <v>2023</v>
          </cell>
          <cell r="N1743">
            <v>4932.6229999999996</v>
          </cell>
          <cell r="R1743">
            <v>82995.591</v>
          </cell>
          <cell r="S1743" t="str">
            <v>Natural Gas</v>
          </cell>
        </row>
        <row r="1744">
          <cell r="A1744" t="str">
            <v>NJ</v>
          </cell>
          <cell r="F1744">
            <v>2009</v>
          </cell>
          <cell r="N1744">
            <v>6848.4669999999996</v>
          </cell>
          <cell r="R1744">
            <v>93524.4</v>
          </cell>
          <cell r="S1744" t="str">
            <v>Natural Gas</v>
          </cell>
        </row>
        <row r="1745">
          <cell r="A1745" t="str">
            <v>NJ</v>
          </cell>
          <cell r="F1745">
            <v>2010</v>
          </cell>
          <cell r="N1745">
            <v>3701.14</v>
          </cell>
          <cell r="R1745">
            <v>48827.137000000002</v>
          </cell>
          <cell r="S1745" t="str">
            <v>Natural Gas</v>
          </cell>
        </row>
        <row r="1746">
          <cell r="A1746" t="str">
            <v>NJ</v>
          </cell>
          <cell r="F1746">
            <v>2011</v>
          </cell>
          <cell r="N1746">
            <v>1627.7260000000001</v>
          </cell>
          <cell r="R1746">
            <v>20059.421999999999</v>
          </cell>
          <cell r="S1746" t="str">
            <v>Natural Gas</v>
          </cell>
        </row>
        <row r="1747">
          <cell r="A1747" t="str">
            <v>NJ</v>
          </cell>
          <cell r="F1747">
            <v>2020</v>
          </cell>
          <cell r="N1747">
            <v>6450.0450000000001</v>
          </cell>
          <cell r="R1747">
            <v>95786.203999999998</v>
          </cell>
          <cell r="S1747" t="str">
            <v>Natural Gas</v>
          </cell>
        </row>
        <row r="1748">
          <cell r="A1748" t="str">
            <v>NJ</v>
          </cell>
          <cell r="F1748">
            <v>2021</v>
          </cell>
          <cell r="N1748">
            <v>10261.736999999999</v>
          </cell>
          <cell r="R1748">
            <v>169128.351</v>
          </cell>
          <cell r="S1748" t="str">
            <v>Natural Gas</v>
          </cell>
        </row>
        <row r="1749">
          <cell r="A1749" t="str">
            <v>NJ</v>
          </cell>
          <cell r="F1749">
            <v>2022</v>
          </cell>
          <cell r="N1749">
            <v>8953.4490000000005</v>
          </cell>
          <cell r="R1749">
            <v>146763.09899999999</v>
          </cell>
          <cell r="S1749" t="str">
            <v>Natural Gas</v>
          </cell>
        </row>
        <row r="1750">
          <cell r="A1750" t="str">
            <v>NJ</v>
          </cell>
          <cell r="F1750">
            <v>2023</v>
          </cell>
          <cell r="N1750">
            <v>5747.0910000000003</v>
          </cell>
          <cell r="R1750">
            <v>96663.726999999999</v>
          </cell>
          <cell r="S1750" t="str">
            <v>Natural Gas</v>
          </cell>
        </row>
        <row r="1751">
          <cell r="A1751" t="str">
            <v>NJ</v>
          </cell>
          <cell r="F1751">
            <v>2009</v>
          </cell>
          <cell r="N1751">
            <v>302579.99300000002</v>
          </cell>
          <cell r="R1751">
            <v>5071225.5029999996</v>
          </cell>
          <cell r="S1751" t="str">
            <v>Natural Gas</v>
          </cell>
        </row>
        <row r="1752">
          <cell r="A1752" t="str">
            <v>NJ</v>
          </cell>
          <cell r="F1752">
            <v>2010</v>
          </cell>
          <cell r="N1752">
            <v>327409.22100000002</v>
          </cell>
          <cell r="R1752">
            <v>5500806.2699999996</v>
          </cell>
          <cell r="S1752" t="str">
            <v>Natural Gas</v>
          </cell>
        </row>
        <row r="1753">
          <cell r="A1753" t="str">
            <v>NJ</v>
          </cell>
          <cell r="F1753">
            <v>2011</v>
          </cell>
          <cell r="N1753">
            <v>352001.70299999998</v>
          </cell>
          <cell r="R1753">
            <v>5923157.659</v>
          </cell>
          <cell r="S1753" t="str">
            <v>Natural Gas</v>
          </cell>
        </row>
        <row r="1754">
          <cell r="A1754" t="str">
            <v>NJ</v>
          </cell>
          <cell r="F1754">
            <v>2020</v>
          </cell>
          <cell r="N1754">
            <v>81114.385999999999</v>
          </cell>
          <cell r="R1754">
            <v>1364669.5330000001</v>
          </cell>
          <cell r="S1754" t="str">
            <v>Natural Gas</v>
          </cell>
        </row>
        <row r="1755">
          <cell r="A1755" t="str">
            <v>NJ</v>
          </cell>
          <cell r="F1755">
            <v>2021</v>
          </cell>
          <cell r="N1755">
            <v>54248.41</v>
          </cell>
          <cell r="R1755">
            <v>912818.89300000004</v>
          </cell>
          <cell r="S1755" t="str">
            <v>Natural Gas</v>
          </cell>
        </row>
        <row r="1756">
          <cell r="A1756" t="str">
            <v>NJ</v>
          </cell>
          <cell r="F1756">
            <v>2022</v>
          </cell>
          <cell r="N1756">
            <v>82806.509999999995</v>
          </cell>
          <cell r="R1756">
            <v>1373926.3559999999</v>
          </cell>
          <cell r="S1756" t="str">
            <v>Natural Gas</v>
          </cell>
        </row>
        <row r="1757">
          <cell r="A1757" t="str">
            <v>NJ</v>
          </cell>
          <cell r="F1757">
            <v>2023</v>
          </cell>
          <cell r="N1757">
            <v>58633.565000000002</v>
          </cell>
          <cell r="R1757">
            <v>986021.06599999999</v>
          </cell>
          <cell r="S1757" t="str">
            <v>Natural Gas</v>
          </cell>
        </row>
        <row r="1758">
          <cell r="A1758" t="str">
            <v>NJ</v>
          </cell>
          <cell r="F1758">
            <v>2009</v>
          </cell>
          <cell r="N1758">
            <v>357595.05099999998</v>
          </cell>
          <cell r="R1758">
            <v>6017176.8530000001</v>
          </cell>
          <cell r="S1758" t="str">
            <v>Natural Gas</v>
          </cell>
        </row>
        <row r="1759">
          <cell r="A1759" t="str">
            <v>NJ</v>
          </cell>
          <cell r="F1759">
            <v>2010</v>
          </cell>
          <cell r="N1759">
            <v>387066.83</v>
          </cell>
          <cell r="R1759">
            <v>6508310.9519999996</v>
          </cell>
          <cell r="S1759" t="str">
            <v>Natural Gas</v>
          </cell>
        </row>
        <row r="1760">
          <cell r="A1760" t="str">
            <v>NJ</v>
          </cell>
          <cell r="F1760">
            <v>2011</v>
          </cell>
          <cell r="N1760">
            <v>341373.38400000002</v>
          </cell>
          <cell r="R1760">
            <v>5730219.5379999997</v>
          </cell>
          <cell r="S1760" t="str">
            <v>Natural Gas</v>
          </cell>
        </row>
        <row r="1761">
          <cell r="A1761" t="str">
            <v>NJ</v>
          </cell>
          <cell r="F1761">
            <v>2020</v>
          </cell>
          <cell r="N1761">
            <v>74096.717000000004</v>
          </cell>
          <cell r="R1761">
            <v>1246625.067</v>
          </cell>
          <cell r="S1761" t="str">
            <v>Natural Gas</v>
          </cell>
        </row>
        <row r="1762">
          <cell r="A1762" t="str">
            <v>NJ</v>
          </cell>
          <cell r="F1762">
            <v>2021</v>
          </cell>
          <cell r="N1762">
            <v>47526.209000000003</v>
          </cell>
          <cell r="R1762">
            <v>799704.01899999997</v>
          </cell>
          <cell r="S1762" t="str">
            <v>Natural Gas</v>
          </cell>
        </row>
        <row r="1763">
          <cell r="A1763" t="str">
            <v>NJ</v>
          </cell>
          <cell r="F1763">
            <v>2022</v>
          </cell>
          <cell r="N1763">
            <v>72392.638000000006</v>
          </cell>
          <cell r="R1763">
            <v>1214326.345</v>
          </cell>
          <cell r="S1763" t="str">
            <v>Natural Gas</v>
          </cell>
        </row>
        <row r="1764">
          <cell r="A1764" t="str">
            <v>NJ</v>
          </cell>
          <cell r="F1764">
            <v>2023</v>
          </cell>
          <cell r="N1764">
            <v>97643.623999999996</v>
          </cell>
          <cell r="R1764">
            <v>1641839.247</v>
          </cell>
          <cell r="S1764" t="str">
            <v>Natural Gas</v>
          </cell>
        </row>
        <row r="1765">
          <cell r="A1765" t="str">
            <v>NJ</v>
          </cell>
          <cell r="F1765">
            <v>2009</v>
          </cell>
          <cell r="N1765">
            <v>382193.94099999999</v>
          </cell>
          <cell r="R1765">
            <v>6426461.3839999996</v>
          </cell>
          <cell r="S1765" t="str">
            <v>Natural Gas</v>
          </cell>
        </row>
        <row r="1766">
          <cell r="A1766" t="str">
            <v>NJ</v>
          </cell>
          <cell r="F1766">
            <v>2010</v>
          </cell>
          <cell r="N1766">
            <v>455874.25400000002</v>
          </cell>
          <cell r="R1766">
            <v>7665337.8909999998</v>
          </cell>
          <cell r="S1766" t="str">
            <v>Natural Gas</v>
          </cell>
        </row>
        <row r="1767">
          <cell r="A1767" t="str">
            <v>NJ</v>
          </cell>
          <cell r="F1767">
            <v>2011</v>
          </cell>
          <cell r="N1767">
            <v>408753.76500000001</v>
          </cell>
          <cell r="R1767">
            <v>6855142.6909999996</v>
          </cell>
          <cell r="S1767" t="str">
            <v>Natural Gas</v>
          </cell>
        </row>
        <row r="1768">
          <cell r="A1768" t="str">
            <v>NJ</v>
          </cell>
          <cell r="F1768">
            <v>2020</v>
          </cell>
          <cell r="N1768">
            <v>68211.178</v>
          </cell>
          <cell r="R1768">
            <v>1147649.68</v>
          </cell>
          <cell r="S1768" t="str">
            <v>Natural Gas</v>
          </cell>
        </row>
        <row r="1769">
          <cell r="A1769" t="str">
            <v>NJ</v>
          </cell>
          <cell r="F1769">
            <v>2021</v>
          </cell>
          <cell r="N1769">
            <v>59245.521000000001</v>
          </cell>
          <cell r="R1769">
            <v>996888.34100000001</v>
          </cell>
          <cell r="S1769" t="str">
            <v>Natural Gas</v>
          </cell>
        </row>
        <row r="1770">
          <cell r="A1770" t="str">
            <v>NJ</v>
          </cell>
          <cell r="F1770">
            <v>2022</v>
          </cell>
          <cell r="N1770">
            <v>96036.77</v>
          </cell>
          <cell r="R1770">
            <v>1592350.267</v>
          </cell>
          <cell r="S1770" t="str">
            <v>Natural Gas</v>
          </cell>
        </row>
        <row r="1771">
          <cell r="A1771" t="str">
            <v>NJ</v>
          </cell>
          <cell r="F1771">
            <v>2023</v>
          </cell>
          <cell r="N1771">
            <v>140869.10999999999</v>
          </cell>
          <cell r="R1771">
            <v>2369696.395</v>
          </cell>
          <cell r="S1771" t="str">
            <v>Natural Gas</v>
          </cell>
        </row>
        <row r="1772">
          <cell r="A1772" t="str">
            <v>NJ</v>
          </cell>
          <cell r="F1772">
            <v>2009</v>
          </cell>
          <cell r="N1772">
            <v>329560.71899999998</v>
          </cell>
          <cell r="R1772">
            <v>5523339.5719999997</v>
          </cell>
          <cell r="S1772" t="str">
            <v>Natural Gas</v>
          </cell>
        </row>
        <row r="1773">
          <cell r="A1773" t="str">
            <v>NJ</v>
          </cell>
          <cell r="F1773">
            <v>2010</v>
          </cell>
          <cell r="N1773">
            <v>412477.79599999997</v>
          </cell>
          <cell r="R1773">
            <v>6940740.5120000001</v>
          </cell>
          <cell r="S1773" t="str">
            <v>Natural Gas</v>
          </cell>
        </row>
        <row r="1774">
          <cell r="A1774" t="str">
            <v>NJ</v>
          </cell>
          <cell r="F1774">
            <v>2011</v>
          </cell>
          <cell r="N1774">
            <v>408507.90299999999</v>
          </cell>
          <cell r="R1774">
            <v>6873969.9450000003</v>
          </cell>
          <cell r="S1774" t="str">
            <v>Natural Gas</v>
          </cell>
        </row>
        <row r="1775">
          <cell r="A1775" t="str">
            <v>NJ</v>
          </cell>
          <cell r="F1775">
            <v>2020</v>
          </cell>
          <cell r="N1775">
            <v>99948.017000000007</v>
          </cell>
          <cell r="R1775">
            <v>1681754.5859999999</v>
          </cell>
          <cell r="S1775" t="str">
            <v>Natural Gas</v>
          </cell>
        </row>
        <row r="1776">
          <cell r="A1776" t="str">
            <v>NJ</v>
          </cell>
          <cell r="F1776">
            <v>2021</v>
          </cell>
          <cell r="N1776">
            <v>109466.68700000001</v>
          </cell>
          <cell r="R1776">
            <v>1841938.7760000001</v>
          </cell>
          <cell r="S1776" t="str">
            <v>Natural Gas</v>
          </cell>
        </row>
        <row r="1777">
          <cell r="A1777" t="str">
            <v>NJ</v>
          </cell>
          <cell r="F1777">
            <v>2022</v>
          </cell>
          <cell r="N1777">
            <v>146776.55499999999</v>
          </cell>
          <cell r="R1777">
            <v>2443672.5460000001</v>
          </cell>
          <cell r="S1777" t="str">
            <v>Natural Gas</v>
          </cell>
        </row>
        <row r="1778">
          <cell r="A1778" t="str">
            <v>NJ</v>
          </cell>
          <cell r="F1778">
            <v>2023</v>
          </cell>
          <cell r="N1778">
            <v>145078.818</v>
          </cell>
          <cell r="R1778">
            <v>2434544.6710000001</v>
          </cell>
          <cell r="S1778" t="str">
            <v>Natural Gas</v>
          </cell>
        </row>
        <row r="1779">
          <cell r="A1779" t="str">
            <v>NJ</v>
          </cell>
          <cell r="F1779">
            <v>2009</v>
          </cell>
          <cell r="N1779">
            <v>445354.78899999999</v>
          </cell>
          <cell r="R1779">
            <v>7489905.5099999998</v>
          </cell>
          <cell r="S1779" t="str">
            <v>Natural Gas</v>
          </cell>
        </row>
        <row r="1780">
          <cell r="A1780" t="str">
            <v>NJ</v>
          </cell>
          <cell r="F1780">
            <v>2010</v>
          </cell>
          <cell r="N1780">
            <v>575802.53399999999</v>
          </cell>
          <cell r="R1780">
            <v>9688967.2630000003</v>
          </cell>
          <cell r="S1780" t="str">
            <v>Natural Gas</v>
          </cell>
        </row>
        <row r="1781">
          <cell r="A1781" t="str">
            <v>NJ</v>
          </cell>
          <cell r="F1781">
            <v>2011</v>
          </cell>
          <cell r="N1781">
            <v>582034.34100000001</v>
          </cell>
          <cell r="R1781">
            <v>9793839.8489999995</v>
          </cell>
          <cell r="S1781" t="str">
            <v>Natural Gas</v>
          </cell>
        </row>
        <row r="1782">
          <cell r="A1782" t="str">
            <v>NJ</v>
          </cell>
          <cell r="F1782">
            <v>2020</v>
          </cell>
          <cell r="N1782">
            <v>214203.649</v>
          </cell>
          <cell r="R1782">
            <v>3604398.74</v>
          </cell>
          <cell r="S1782" t="str">
            <v>Natural Gas</v>
          </cell>
        </row>
        <row r="1783">
          <cell r="A1783" t="str">
            <v>NJ</v>
          </cell>
          <cell r="F1783">
            <v>2021</v>
          </cell>
          <cell r="N1783">
            <v>260526.92600000001</v>
          </cell>
          <cell r="R1783">
            <v>4383837.375</v>
          </cell>
          <cell r="S1783" t="str">
            <v>Natural Gas</v>
          </cell>
        </row>
        <row r="1784">
          <cell r="A1784" t="str">
            <v>NJ</v>
          </cell>
          <cell r="F1784">
            <v>2022</v>
          </cell>
          <cell r="N1784">
            <v>255829.68599999999</v>
          </cell>
          <cell r="R1784">
            <v>4304756.38</v>
          </cell>
          <cell r="S1784" t="str">
            <v>Natural Gas</v>
          </cell>
        </row>
        <row r="1785">
          <cell r="A1785" t="str">
            <v>NJ</v>
          </cell>
          <cell r="F1785">
            <v>2023</v>
          </cell>
          <cell r="N1785">
            <v>370354.60800000001</v>
          </cell>
          <cell r="R1785">
            <v>6219116.4550000001</v>
          </cell>
          <cell r="S1785" t="str">
            <v>Natural Gas</v>
          </cell>
        </row>
        <row r="1786">
          <cell r="A1786" t="str">
            <v>NJ</v>
          </cell>
          <cell r="F1786">
            <v>2009</v>
          </cell>
          <cell r="N1786">
            <v>485935.32400000002</v>
          </cell>
          <cell r="R1786">
            <v>8143476.4759999998</v>
          </cell>
          <cell r="S1786" t="str">
            <v>Natural Gas</v>
          </cell>
        </row>
        <row r="1787">
          <cell r="A1787" t="str">
            <v>NJ</v>
          </cell>
          <cell r="F1787">
            <v>2010</v>
          </cell>
          <cell r="N1787">
            <v>638910.29500000004</v>
          </cell>
          <cell r="R1787">
            <v>10750942.911</v>
          </cell>
          <cell r="S1787" t="str">
            <v>Natural Gas</v>
          </cell>
        </row>
        <row r="1788">
          <cell r="A1788" t="str">
            <v>NJ</v>
          </cell>
          <cell r="F1788">
            <v>2011</v>
          </cell>
          <cell r="N1788">
            <v>589612.89099999995</v>
          </cell>
          <cell r="R1788">
            <v>9921308.3300000001</v>
          </cell>
          <cell r="S1788" t="str">
            <v>Natural Gas</v>
          </cell>
        </row>
        <row r="1789">
          <cell r="A1789" t="str">
            <v>NJ</v>
          </cell>
          <cell r="F1789">
            <v>2020</v>
          </cell>
          <cell r="N1789">
            <v>249986.30499999999</v>
          </cell>
          <cell r="R1789">
            <v>4206482.051</v>
          </cell>
          <cell r="S1789" t="str">
            <v>Natural Gas</v>
          </cell>
        </row>
        <row r="1790">
          <cell r="A1790" t="str">
            <v>NJ</v>
          </cell>
          <cell r="F1790">
            <v>2021</v>
          </cell>
          <cell r="N1790">
            <v>275057.57699999999</v>
          </cell>
          <cell r="R1790">
            <v>4628356.1100000003</v>
          </cell>
          <cell r="S1790" t="str">
            <v>Natural Gas</v>
          </cell>
        </row>
        <row r="1791">
          <cell r="A1791" t="str">
            <v>NJ</v>
          </cell>
          <cell r="F1791">
            <v>2022</v>
          </cell>
          <cell r="N1791">
            <v>320644.39600000001</v>
          </cell>
          <cell r="R1791">
            <v>5395500.7989999996</v>
          </cell>
          <cell r="S1791" t="str">
            <v>Natural Gas</v>
          </cell>
        </row>
        <row r="1792">
          <cell r="A1792" t="str">
            <v>NJ</v>
          </cell>
          <cell r="F1792">
            <v>2023</v>
          </cell>
          <cell r="N1792">
            <v>406502.25699999998</v>
          </cell>
          <cell r="R1792">
            <v>6839481.909</v>
          </cell>
          <cell r="S1792" t="str">
            <v>Natural Gas</v>
          </cell>
        </row>
        <row r="1793">
          <cell r="A1793" t="str">
            <v>NJ</v>
          </cell>
          <cell r="F1793">
            <v>2009</v>
          </cell>
          <cell r="N1793">
            <v>124.7</v>
          </cell>
          <cell r="R1793">
            <v>1539.8</v>
          </cell>
          <cell r="S1793" t="str">
            <v>Diesel Oil</v>
          </cell>
        </row>
        <row r="1794">
          <cell r="A1794" t="str">
            <v>NJ</v>
          </cell>
          <cell r="F1794">
            <v>2010</v>
          </cell>
          <cell r="N1794">
            <v>1493.2</v>
          </cell>
          <cell r="R1794">
            <v>18427.7</v>
          </cell>
          <cell r="S1794" t="str">
            <v>Diesel Oil</v>
          </cell>
        </row>
        <row r="1795">
          <cell r="A1795" t="str">
            <v>NJ</v>
          </cell>
          <cell r="F1795">
            <v>2011</v>
          </cell>
          <cell r="N1795">
            <v>699.3</v>
          </cell>
          <cell r="R1795">
            <v>8632</v>
          </cell>
          <cell r="S1795" t="str">
            <v>Diesel Oil</v>
          </cell>
        </row>
        <row r="1796">
          <cell r="A1796" t="str">
            <v>NJ</v>
          </cell>
          <cell r="F1796">
            <v>2009</v>
          </cell>
          <cell r="N1796">
            <v>9787.6200000000008</v>
          </cell>
          <cell r="R1796">
            <v>162355.397</v>
          </cell>
          <cell r="S1796" t="str">
            <v>Natural Gas</v>
          </cell>
        </row>
        <row r="1797">
          <cell r="A1797" t="str">
            <v>NJ</v>
          </cell>
          <cell r="F1797">
            <v>2010</v>
          </cell>
          <cell r="N1797">
            <v>19612.971000000001</v>
          </cell>
          <cell r="R1797">
            <v>323175.43699999998</v>
          </cell>
          <cell r="S1797" t="str">
            <v>Natural Gas</v>
          </cell>
        </row>
        <row r="1798">
          <cell r="A1798" t="str">
            <v>NJ</v>
          </cell>
          <cell r="F1798">
            <v>2011</v>
          </cell>
          <cell r="N1798">
            <v>11847.790999999999</v>
          </cell>
          <cell r="R1798">
            <v>199247.33199999999</v>
          </cell>
          <cell r="S1798" t="str">
            <v>Natural Gas</v>
          </cell>
        </row>
        <row r="1799">
          <cell r="A1799" t="str">
            <v>NJ</v>
          </cell>
          <cell r="F1799">
            <v>2020</v>
          </cell>
          <cell r="N1799">
            <v>2257.73</v>
          </cell>
          <cell r="R1799">
            <v>37929.716</v>
          </cell>
          <cell r="S1799" t="str">
            <v>Natural Gas</v>
          </cell>
        </row>
        <row r="1800">
          <cell r="A1800" t="str">
            <v>NJ</v>
          </cell>
          <cell r="F1800">
            <v>2021</v>
          </cell>
          <cell r="N1800">
            <v>2687.3910000000001</v>
          </cell>
          <cell r="R1800">
            <v>45194.345999999998</v>
          </cell>
          <cell r="S1800" t="str">
            <v>Natural Gas</v>
          </cell>
        </row>
        <row r="1801">
          <cell r="A1801" t="str">
            <v>NJ</v>
          </cell>
          <cell r="F1801">
            <v>2022</v>
          </cell>
          <cell r="N1801">
            <v>8807.1630000000005</v>
          </cell>
          <cell r="R1801">
            <v>142842.997</v>
          </cell>
          <cell r="S1801" t="str">
            <v>Natural Gas</v>
          </cell>
        </row>
        <row r="1802">
          <cell r="A1802" t="str">
            <v>NJ</v>
          </cell>
          <cell r="F1802">
            <v>2023</v>
          </cell>
          <cell r="N1802">
            <v>3918.7820000000002</v>
          </cell>
          <cell r="R1802">
            <v>65462.485000000001</v>
          </cell>
          <cell r="S1802" t="str">
            <v>Natural Gas</v>
          </cell>
        </row>
        <row r="1803">
          <cell r="A1803" t="str">
            <v>NJ</v>
          </cell>
          <cell r="F1803">
            <v>2009</v>
          </cell>
          <cell r="N1803">
            <v>9834.5159999999996</v>
          </cell>
          <cell r="R1803">
            <v>163314.38099999999</v>
          </cell>
          <cell r="S1803" t="str">
            <v>Natural Gas</v>
          </cell>
        </row>
        <row r="1804">
          <cell r="A1804" t="str">
            <v>NJ</v>
          </cell>
          <cell r="F1804">
            <v>2010</v>
          </cell>
          <cell r="N1804">
            <v>18989.545999999998</v>
          </cell>
          <cell r="R1804">
            <v>313902.04300000001</v>
          </cell>
          <cell r="S1804" t="str">
            <v>Natural Gas</v>
          </cell>
        </row>
        <row r="1805">
          <cell r="A1805" t="str">
            <v>NJ</v>
          </cell>
          <cell r="F1805">
            <v>2011</v>
          </cell>
          <cell r="N1805">
            <v>13121.472</v>
          </cell>
          <cell r="R1805">
            <v>219014.35800000001</v>
          </cell>
          <cell r="S1805" t="str">
            <v>Natural Gas</v>
          </cell>
        </row>
        <row r="1806">
          <cell r="A1806" t="str">
            <v>NJ</v>
          </cell>
          <cell r="F1806">
            <v>2020</v>
          </cell>
          <cell r="N1806">
            <v>2081.5540000000001</v>
          </cell>
          <cell r="R1806">
            <v>34978.504000000001</v>
          </cell>
          <cell r="S1806" t="str">
            <v>Natural Gas</v>
          </cell>
        </row>
        <row r="1807">
          <cell r="A1807" t="str">
            <v>NJ</v>
          </cell>
          <cell r="F1807">
            <v>2021</v>
          </cell>
          <cell r="N1807">
            <v>2648.0830000000001</v>
          </cell>
          <cell r="R1807">
            <v>44528.716</v>
          </cell>
          <cell r="S1807" t="str">
            <v>Natural Gas</v>
          </cell>
        </row>
        <row r="1808">
          <cell r="A1808" t="str">
            <v>NJ</v>
          </cell>
          <cell r="F1808">
            <v>2022</v>
          </cell>
          <cell r="N1808">
            <v>8710.9369999999999</v>
          </cell>
          <cell r="R1808">
            <v>141250.106</v>
          </cell>
          <cell r="S1808" t="str">
            <v>Natural Gas</v>
          </cell>
        </row>
        <row r="1809">
          <cell r="A1809" t="str">
            <v>NJ</v>
          </cell>
          <cell r="F1809">
            <v>2023</v>
          </cell>
          <cell r="N1809">
            <v>3852.732</v>
          </cell>
          <cell r="R1809">
            <v>64346.822999999997</v>
          </cell>
          <cell r="S1809" t="str">
            <v>Natural Gas</v>
          </cell>
        </row>
        <row r="1810">
          <cell r="A1810" t="str">
            <v>NJ</v>
          </cell>
          <cell r="F1810">
            <v>2009</v>
          </cell>
          <cell r="N1810">
            <v>8723.0740000000005</v>
          </cell>
          <cell r="R1810">
            <v>145511.96400000001</v>
          </cell>
          <cell r="S1810" t="str">
            <v>Natural Gas</v>
          </cell>
        </row>
        <row r="1811">
          <cell r="A1811" t="str">
            <v>NJ</v>
          </cell>
          <cell r="F1811">
            <v>2010</v>
          </cell>
          <cell r="N1811">
            <v>19389.508999999998</v>
          </cell>
          <cell r="R1811">
            <v>322461.48300000001</v>
          </cell>
          <cell r="S1811" t="str">
            <v>Natural Gas</v>
          </cell>
        </row>
        <row r="1812">
          <cell r="A1812" t="str">
            <v>NJ</v>
          </cell>
          <cell r="F1812">
            <v>2011</v>
          </cell>
          <cell r="N1812">
            <v>12739.370999999999</v>
          </cell>
          <cell r="R1812">
            <v>213757.93100000001</v>
          </cell>
          <cell r="S1812" t="str">
            <v>Natural Gas</v>
          </cell>
        </row>
        <row r="1813">
          <cell r="A1813" t="str">
            <v>NJ</v>
          </cell>
          <cell r="F1813">
            <v>2020</v>
          </cell>
          <cell r="N1813">
            <v>1995.752</v>
          </cell>
          <cell r="R1813">
            <v>33546.578000000001</v>
          </cell>
          <cell r="S1813" t="str">
            <v>Natural Gas</v>
          </cell>
        </row>
        <row r="1814">
          <cell r="A1814" t="str">
            <v>NJ</v>
          </cell>
          <cell r="F1814">
            <v>2021</v>
          </cell>
          <cell r="N1814">
            <v>2472.4639999999999</v>
          </cell>
          <cell r="R1814">
            <v>41569.692999999999</v>
          </cell>
          <cell r="S1814" t="str">
            <v>Natural Gas</v>
          </cell>
        </row>
        <row r="1815">
          <cell r="A1815" t="str">
            <v>NJ</v>
          </cell>
          <cell r="F1815">
            <v>2022</v>
          </cell>
          <cell r="N1815">
            <v>7969.0389999999998</v>
          </cell>
          <cell r="R1815">
            <v>130694.378</v>
          </cell>
          <cell r="S1815" t="str">
            <v>Natural Gas</v>
          </cell>
        </row>
        <row r="1816">
          <cell r="A1816" t="str">
            <v>NJ</v>
          </cell>
          <cell r="F1816">
            <v>2023</v>
          </cell>
          <cell r="N1816">
            <v>3766.4789999999998</v>
          </cell>
          <cell r="R1816">
            <v>62857.78</v>
          </cell>
          <cell r="S1816" t="str">
            <v>Natural Gas</v>
          </cell>
        </row>
        <row r="1817">
          <cell r="A1817" t="str">
            <v>NJ</v>
          </cell>
          <cell r="F1817">
            <v>2009</v>
          </cell>
          <cell r="N1817">
            <v>9883.2459999999992</v>
          </cell>
          <cell r="R1817">
            <v>165176.62700000001</v>
          </cell>
          <cell r="S1817" t="str">
            <v>Natural Gas</v>
          </cell>
        </row>
        <row r="1818">
          <cell r="A1818" t="str">
            <v>NJ</v>
          </cell>
          <cell r="F1818">
            <v>2010</v>
          </cell>
          <cell r="N1818">
            <v>20703.012999999999</v>
          </cell>
          <cell r="R1818">
            <v>341919.66899999999</v>
          </cell>
          <cell r="S1818" t="str">
            <v>Natural Gas</v>
          </cell>
        </row>
        <row r="1819">
          <cell r="A1819" t="str">
            <v>NJ</v>
          </cell>
          <cell r="F1819">
            <v>2011</v>
          </cell>
          <cell r="N1819">
            <v>11884.263999999999</v>
          </cell>
          <cell r="R1819">
            <v>198585.21299999999</v>
          </cell>
          <cell r="S1819" t="str">
            <v>Natural Gas</v>
          </cell>
        </row>
        <row r="1820">
          <cell r="A1820" t="str">
            <v>NJ</v>
          </cell>
          <cell r="F1820">
            <v>2020</v>
          </cell>
          <cell r="N1820">
            <v>1917.4929999999999</v>
          </cell>
          <cell r="R1820">
            <v>32218.989000000001</v>
          </cell>
          <cell r="S1820" t="str">
            <v>Natural Gas</v>
          </cell>
        </row>
        <row r="1821">
          <cell r="A1821" t="str">
            <v>NJ</v>
          </cell>
          <cell r="F1821">
            <v>2021</v>
          </cell>
          <cell r="N1821">
            <v>2573.413</v>
          </cell>
          <cell r="R1821">
            <v>43287.544000000002</v>
          </cell>
          <cell r="S1821" t="str">
            <v>Natural Gas</v>
          </cell>
        </row>
        <row r="1822">
          <cell r="A1822" t="str">
            <v>NJ</v>
          </cell>
          <cell r="F1822">
            <v>2022</v>
          </cell>
          <cell r="N1822">
            <v>8989.2980000000007</v>
          </cell>
          <cell r="R1822">
            <v>146921.90299999999</v>
          </cell>
          <cell r="S1822" t="str">
            <v>Natural Gas</v>
          </cell>
        </row>
        <row r="1823">
          <cell r="A1823" t="str">
            <v>NJ</v>
          </cell>
          <cell r="F1823">
            <v>2023</v>
          </cell>
          <cell r="N1823">
            <v>4250.4769999999999</v>
          </cell>
          <cell r="R1823">
            <v>71178.661999999997</v>
          </cell>
          <cell r="S1823" t="str">
            <v>Natural Gas</v>
          </cell>
        </row>
        <row r="1824">
          <cell r="A1824" t="str">
            <v>NJ</v>
          </cell>
          <cell r="F1824">
            <v>2009</v>
          </cell>
          <cell r="N1824">
            <v>252.5</v>
          </cell>
          <cell r="R1824">
            <v>3119.8</v>
          </cell>
          <cell r="S1824" t="str">
            <v>Diesel Oil</v>
          </cell>
        </row>
        <row r="1825">
          <cell r="A1825" t="str">
            <v>NJ</v>
          </cell>
          <cell r="F1825">
            <v>2010</v>
          </cell>
          <cell r="N1825">
            <v>487.6</v>
          </cell>
          <cell r="R1825">
            <v>6016.6</v>
          </cell>
          <cell r="S1825" t="str">
            <v>Diesel Oil</v>
          </cell>
        </row>
        <row r="1826">
          <cell r="A1826" t="str">
            <v>NJ</v>
          </cell>
          <cell r="F1826">
            <v>2011</v>
          </cell>
          <cell r="N1826">
            <v>674.2</v>
          </cell>
          <cell r="R1826">
            <v>8320.4</v>
          </cell>
          <cell r="S1826" t="str">
            <v>Diesel Oil</v>
          </cell>
        </row>
        <row r="1827">
          <cell r="A1827" t="str">
            <v>NJ</v>
          </cell>
          <cell r="F1827">
            <v>2009</v>
          </cell>
          <cell r="N1827">
            <v>274.2</v>
          </cell>
          <cell r="R1827">
            <v>3387.5</v>
          </cell>
          <cell r="S1827" t="str">
            <v>Diesel Oil</v>
          </cell>
        </row>
        <row r="1828">
          <cell r="A1828" t="str">
            <v>NJ</v>
          </cell>
          <cell r="F1828">
            <v>2010</v>
          </cell>
          <cell r="N1828">
            <v>570.20000000000005</v>
          </cell>
          <cell r="R1828">
            <v>7039.3</v>
          </cell>
          <cell r="S1828" t="str">
            <v>Diesel Oil</v>
          </cell>
        </row>
        <row r="1829">
          <cell r="A1829" t="str">
            <v>NJ</v>
          </cell>
          <cell r="F1829">
            <v>2011</v>
          </cell>
          <cell r="N1829">
            <v>600.6</v>
          </cell>
          <cell r="R1829">
            <v>7417.6</v>
          </cell>
          <cell r="S1829" t="str">
            <v>Diesel Oil</v>
          </cell>
        </row>
        <row r="1830">
          <cell r="A1830" t="str">
            <v>NJ</v>
          </cell>
          <cell r="F1830">
            <v>2009</v>
          </cell>
          <cell r="N1830">
            <v>1521.4</v>
          </cell>
          <cell r="R1830">
            <v>18780.2</v>
          </cell>
          <cell r="S1830" t="str">
            <v>Diesel Oil</v>
          </cell>
        </row>
        <row r="1831">
          <cell r="A1831" t="str">
            <v>NJ</v>
          </cell>
          <cell r="F1831">
            <v>2010</v>
          </cell>
          <cell r="N1831">
            <v>1067.5999999999999</v>
          </cell>
          <cell r="R1831">
            <v>13177.3</v>
          </cell>
          <cell r="S1831" t="str">
            <v>Diesel Oil</v>
          </cell>
        </row>
        <row r="1832">
          <cell r="A1832" t="str">
            <v>NJ</v>
          </cell>
          <cell r="F1832">
            <v>2011</v>
          </cell>
          <cell r="N1832">
            <v>839.9</v>
          </cell>
          <cell r="R1832">
            <v>10366.200000000001</v>
          </cell>
          <cell r="S1832" t="str">
            <v>Diesel Oil</v>
          </cell>
        </row>
        <row r="1833">
          <cell r="A1833" t="str">
            <v>NJ</v>
          </cell>
          <cell r="F1833">
            <v>2009</v>
          </cell>
          <cell r="N1833">
            <v>396.8</v>
          </cell>
          <cell r="R1833">
            <v>4899.3999999999996</v>
          </cell>
          <cell r="S1833" t="str">
            <v>Diesel Oil</v>
          </cell>
        </row>
        <row r="1834">
          <cell r="A1834" t="str">
            <v>NJ</v>
          </cell>
          <cell r="F1834">
            <v>2010</v>
          </cell>
          <cell r="N1834">
            <v>1392</v>
          </cell>
          <cell r="R1834">
            <v>17170.900000000001</v>
          </cell>
          <cell r="S1834" t="str">
            <v>Diesel Oil</v>
          </cell>
        </row>
        <row r="1835">
          <cell r="A1835" t="str">
            <v>NJ</v>
          </cell>
          <cell r="F1835">
            <v>2011</v>
          </cell>
          <cell r="N1835">
            <v>988.4</v>
          </cell>
          <cell r="R1835">
            <v>12200</v>
          </cell>
          <cell r="S1835" t="str">
            <v>Diesel Oil</v>
          </cell>
        </row>
        <row r="1836">
          <cell r="A1836" t="str">
            <v>NJ</v>
          </cell>
          <cell r="F1836">
            <v>2009</v>
          </cell>
          <cell r="N1836">
            <v>404.8</v>
          </cell>
          <cell r="R1836">
            <v>4998.8999999999996</v>
          </cell>
          <cell r="S1836" t="str">
            <v>Diesel Oil</v>
          </cell>
        </row>
        <row r="1837">
          <cell r="A1837" t="str">
            <v>NJ</v>
          </cell>
          <cell r="F1837">
            <v>2010</v>
          </cell>
          <cell r="N1837">
            <v>1364.9</v>
          </cell>
          <cell r="R1837">
            <v>16843.400000000001</v>
          </cell>
          <cell r="S1837" t="str">
            <v>Diesel Oil</v>
          </cell>
        </row>
        <row r="1838">
          <cell r="A1838" t="str">
            <v>NJ</v>
          </cell>
          <cell r="F1838">
            <v>2011</v>
          </cell>
          <cell r="N1838">
            <v>961.9</v>
          </cell>
          <cell r="R1838">
            <v>11873.3</v>
          </cell>
          <cell r="S1838" t="str">
            <v>Diesel Oil</v>
          </cell>
        </row>
        <row r="1839">
          <cell r="A1839" t="str">
            <v>NJ</v>
          </cell>
          <cell r="F1839">
            <v>2009</v>
          </cell>
          <cell r="N1839">
            <v>327.7</v>
          </cell>
          <cell r="R1839">
            <v>4048</v>
          </cell>
          <cell r="S1839" t="str">
            <v>Diesel Oil</v>
          </cell>
        </row>
        <row r="1840">
          <cell r="A1840" t="str">
            <v>NJ</v>
          </cell>
          <cell r="F1840">
            <v>2010</v>
          </cell>
          <cell r="N1840">
            <v>892.5</v>
          </cell>
          <cell r="R1840">
            <v>11014.4</v>
          </cell>
          <cell r="S1840" t="str">
            <v>Diesel Oil</v>
          </cell>
        </row>
        <row r="1841">
          <cell r="A1841" t="str">
            <v>NJ</v>
          </cell>
          <cell r="F1841">
            <v>2011</v>
          </cell>
          <cell r="N1841">
            <v>568</v>
          </cell>
          <cell r="R1841">
            <v>7011.8</v>
          </cell>
          <cell r="S1841" t="str">
            <v>Diesel Oil</v>
          </cell>
        </row>
        <row r="1842">
          <cell r="A1842" t="str">
            <v>NJ</v>
          </cell>
          <cell r="F1842">
            <v>2009</v>
          </cell>
          <cell r="N1842">
            <v>265</v>
          </cell>
          <cell r="R1842">
            <v>3272.3</v>
          </cell>
          <cell r="S1842" t="str">
            <v>Diesel Oil</v>
          </cell>
        </row>
        <row r="1843">
          <cell r="A1843" t="str">
            <v>NJ</v>
          </cell>
          <cell r="F1843">
            <v>2010</v>
          </cell>
          <cell r="N1843">
            <v>1879.8</v>
          </cell>
          <cell r="R1843">
            <v>23203.4</v>
          </cell>
          <cell r="S1843" t="str">
            <v>Diesel Oil</v>
          </cell>
        </row>
        <row r="1844">
          <cell r="A1844" t="str">
            <v>NJ</v>
          </cell>
          <cell r="F1844">
            <v>2011</v>
          </cell>
          <cell r="N1844">
            <v>846.4</v>
          </cell>
          <cell r="R1844">
            <v>10453</v>
          </cell>
          <cell r="S1844" t="str">
            <v>Diesel Oil</v>
          </cell>
        </row>
        <row r="1845">
          <cell r="A1845" t="str">
            <v>NJ</v>
          </cell>
          <cell r="F1845">
            <v>2009</v>
          </cell>
          <cell r="N1845">
            <v>4655</v>
          </cell>
          <cell r="R1845">
            <v>78526.2</v>
          </cell>
          <cell r="S1845" t="str">
            <v>Natural Gas</v>
          </cell>
        </row>
        <row r="1846">
          <cell r="A1846" t="str">
            <v>NJ</v>
          </cell>
          <cell r="F1846">
            <v>2010</v>
          </cell>
          <cell r="N1846">
            <v>9143.1</v>
          </cell>
          <cell r="R1846">
            <v>153398.6</v>
          </cell>
          <cell r="S1846" t="str">
            <v>Natural Gas</v>
          </cell>
        </row>
        <row r="1847">
          <cell r="A1847" t="str">
            <v>NJ</v>
          </cell>
          <cell r="F1847">
            <v>2011</v>
          </cell>
          <cell r="N1847">
            <v>5241.2</v>
          </cell>
          <cell r="R1847">
            <v>88482.9</v>
          </cell>
          <cell r="S1847" t="str">
            <v>Natural Gas</v>
          </cell>
        </row>
        <row r="1848">
          <cell r="A1848" t="str">
            <v>NJ</v>
          </cell>
          <cell r="F1848">
            <v>2009</v>
          </cell>
          <cell r="N1848">
            <v>3578.5</v>
          </cell>
          <cell r="R1848">
            <v>60646.1</v>
          </cell>
          <cell r="S1848" t="str">
            <v>Natural Gas</v>
          </cell>
        </row>
        <row r="1849">
          <cell r="A1849" t="str">
            <v>NJ</v>
          </cell>
          <cell r="F1849">
            <v>2010</v>
          </cell>
          <cell r="N1849">
            <v>10056.5</v>
          </cell>
          <cell r="R1849">
            <v>168346.3</v>
          </cell>
          <cell r="S1849" t="str">
            <v>Natural Gas</v>
          </cell>
        </row>
        <row r="1850">
          <cell r="A1850" t="str">
            <v>NJ</v>
          </cell>
          <cell r="F1850">
            <v>2011</v>
          </cell>
          <cell r="N1850">
            <v>5070.6000000000004</v>
          </cell>
          <cell r="R1850">
            <v>85353.7</v>
          </cell>
          <cell r="S1850" t="str">
            <v>Natural Gas</v>
          </cell>
        </row>
        <row r="1851">
          <cell r="A1851" t="str">
            <v>NJ</v>
          </cell>
          <cell r="F1851">
            <v>2009</v>
          </cell>
          <cell r="N1851">
            <v>2920.2</v>
          </cell>
          <cell r="R1851">
            <v>48770</v>
          </cell>
          <cell r="S1851" t="str">
            <v>Natural Gas</v>
          </cell>
        </row>
        <row r="1852">
          <cell r="A1852" t="str">
            <v>NJ</v>
          </cell>
          <cell r="F1852">
            <v>2010</v>
          </cell>
          <cell r="N1852">
            <v>7906.4</v>
          </cell>
          <cell r="R1852">
            <v>132533.29999999999</v>
          </cell>
          <cell r="S1852" t="str">
            <v>Natural Gas</v>
          </cell>
        </row>
        <row r="1853">
          <cell r="A1853" t="str">
            <v>NJ</v>
          </cell>
          <cell r="F1853">
            <v>2011</v>
          </cell>
          <cell r="N1853">
            <v>3898.9</v>
          </cell>
          <cell r="R1853">
            <v>65128.1</v>
          </cell>
          <cell r="S1853" t="str">
            <v>Natural Gas</v>
          </cell>
        </row>
        <row r="1854">
          <cell r="A1854" t="str">
            <v>NJ</v>
          </cell>
          <cell r="F1854">
            <v>2009</v>
          </cell>
          <cell r="N1854">
            <v>2676.3</v>
          </cell>
          <cell r="R1854">
            <v>42795.9</v>
          </cell>
          <cell r="S1854" t="str">
            <v>Natural Gas</v>
          </cell>
        </row>
        <row r="1855">
          <cell r="A1855" t="str">
            <v>NJ</v>
          </cell>
          <cell r="F1855">
            <v>2010</v>
          </cell>
          <cell r="N1855">
            <v>6661.2</v>
          </cell>
          <cell r="R1855">
            <v>111223.7</v>
          </cell>
          <cell r="S1855" t="str">
            <v>Natural Gas</v>
          </cell>
        </row>
        <row r="1856">
          <cell r="A1856" t="str">
            <v>NJ</v>
          </cell>
          <cell r="F1856">
            <v>2011</v>
          </cell>
          <cell r="N1856">
            <v>3788.1</v>
          </cell>
          <cell r="R1856">
            <v>63375.8</v>
          </cell>
          <cell r="S1856" t="str">
            <v>Natural Gas</v>
          </cell>
        </row>
        <row r="1857">
          <cell r="A1857" t="str">
            <v>NJ</v>
          </cell>
          <cell r="F1857">
            <v>2009</v>
          </cell>
          <cell r="N1857">
            <v>2377.4</v>
          </cell>
          <cell r="R1857">
            <v>40113.800000000003</v>
          </cell>
          <cell r="S1857" t="str">
            <v>Natural Gas</v>
          </cell>
        </row>
        <row r="1858">
          <cell r="A1858" t="str">
            <v>NJ</v>
          </cell>
          <cell r="F1858">
            <v>2010</v>
          </cell>
          <cell r="N1858">
            <v>7653.2</v>
          </cell>
          <cell r="R1858">
            <v>127837.3</v>
          </cell>
          <cell r="S1858" t="str">
            <v>Natural Gas</v>
          </cell>
        </row>
        <row r="1859">
          <cell r="A1859" t="str">
            <v>NJ</v>
          </cell>
          <cell r="F1859">
            <v>2011</v>
          </cell>
          <cell r="N1859">
            <v>4899.3999999999996</v>
          </cell>
          <cell r="R1859">
            <v>82718.7</v>
          </cell>
          <cell r="S1859" t="str">
            <v>Natural Gas</v>
          </cell>
        </row>
        <row r="1860">
          <cell r="A1860" t="str">
            <v>NJ</v>
          </cell>
          <cell r="F1860">
            <v>2009</v>
          </cell>
          <cell r="N1860">
            <v>3180.8</v>
          </cell>
          <cell r="R1860">
            <v>52996.5</v>
          </cell>
          <cell r="S1860" t="str">
            <v>Natural Gas</v>
          </cell>
        </row>
        <row r="1861">
          <cell r="A1861" t="str">
            <v>NJ</v>
          </cell>
          <cell r="F1861">
            <v>2010</v>
          </cell>
          <cell r="N1861">
            <v>7960</v>
          </cell>
          <cell r="R1861">
            <v>132786.1</v>
          </cell>
          <cell r="S1861" t="str">
            <v>Natural Gas</v>
          </cell>
        </row>
        <row r="1862">
          <cell r="A1862" t="str">
            <v>NJ</v>
          </cell>
          <cell r="F1862">
            <v>2011</v>
          </cell>
          <cell r="N1862">
            <v>5222</v>
          </cell>
          <cell r="R1862">
            <v>88132</v>
          </cell>
          <cell r="S1862" t="str">
            <v>Natural Gas</v>
          </cell>
        </row>
        <row r="1863">
          <cell r="A1863" t="str">
            <v>NJ</v>
          </cell>
          <cell r="F1863">
            <v>2009</v>
          </cell>
          <cell r="N1863">
            <v>3898.4</v>
          </cell>
          <cell r="R1863">
            <v>64525.1</v>
          </cell>
          <cell r="S1863" t="str">
            <v>Natural Gas</v>
          </cell>
        </row>
        <row r="1864">
          <cell r="A1864" t="str">
            <v>NJ</v>
          </cell>
          <cell r="F1864">
            <v>2010</v>
          </cell>
          <cell r="N1864">
            <v>7911.2</v>
          </cell>
          <cell r="R1864">
            <v>132073.60000000001</v>
          </cell>
          <cell r="S1864" t="str">
            <v>Natural Gas</v>
          </cell>
        </row>
        <row r="1865">
          <cell r="A1865" t="str">
            <v>NJ</v>
          </cell>
          <cell r="F1865">
            <v>2011</v>
          </cell>
          <cell r="N1865">
            <v>4573.8</v>
          </cell>
          <cell r="R1865">
            <v>76514.7</v>
          </cell>
          <cell r="S1865" t="str">
            <v>Natural Gas</v>
          </cell>
        </row>
        <row r="1866">
          <cell r="A1866" t="str">
            <v>NJ</v>
          </cell>
          <cell r="F1866">
            <v>2009</v>
          </cell>
          <cell r="N1866">
            <v>2115.6999999999998</v>
          </cell>
          <cell r="R1866">
            <v>35816.1</v>
          </cell>
          <cell r="S1866" t="str">
            <v>Natural Gas</v>
          </cell>
        </row>
        <row r="1867">
          <cell r="A1867" t="str">
            <v>NJ</v>
          </cell>
          <cell r="F1867">
            <v>2010</v>
          </cell>
          <cell r="N1867">
            <v>7416.1</v>
          </cell>
          <cell r="R1867">
            <v>123353.1</v>
          </cell>
          <cell r="S1867" t="str">
            <v>Natural Gas</v>
          </cell>
        </row>
        <row r="1868">
          <cell r="A1868" t="str">
            <v>NJ</v>
          </cell>
          <cell r="F1868">
            <v>2011</v>
          </cell>
          <cell r="N1868">
            <v>3413.8</v>
          </cell>
          <cell r="R1868">
            <v>56874.6</v>
          </cell>
          <cell r="S1868" t="str">
            <v>Natural Gas</v>
          </cell>
        </row>
        <row r="1869">
          <cell r="A1869" t="str">
            <v>NJ</v>
          </cell>
          <cell r="F1869">
            <v>2009</v>
          </cell>
          <cell r="N1869">
            <v>5283.8</v>
          </cell>
          <cell r="R1869">
            <v>89281</v>
          </cell>
          <cell r="S1869" t="str">
            <v>Natural Gas</v>
          </cell>
        </row>
        <row r="1870">
          <cell r="A1870" t="str">
            <v>NJ</v>
          </cell>
          <cell r="F1870">
            <v>2010</v>
          </cell>
          <cell r="N1870">
            <v>9596.2000000000007</v>
          </cell>
          <cell r="R1870">
            <v>160213.29999999999</v>
          </cell>
          <cell r="S1870" t="str">
            <v>Natural Gas</v>
          </cell>
        </row>
        <row r="1871">
          <cell r="A1871" t="str">
            <v>NJ</v>
          </cell>
          <cell r="F1871">
            <v>2011</v>
          </cell>
          <cell r="N1871">
            <v>4868.3</v>
          </cell>
          <cell r="R1871">
            <v>82479.899999999994</v>
          </cell>
          <cell r="S1871" t="str">
            <v>Natural Gas</v>
          </cell>
        </row>
        <row r="1872">
          <cell r="A1872" t="str">
            <v>NJ</v>
          </cell>
          <cell r="F1872">
            <v>2009</v>
          </cell>
          <cell r="N1872">
            <v>2577.1</v>
          </cell>
          <cell r="R1872">
            <v>42959.8</v>
          </cell>
          <cell r="S1872" t="str">
            <v>Natural Gas</v>
          </cell>
        </row>
        <row r="1873">
          <cell r="A1873" t="str">
            <v>NJ</v>
          </cell>
          <cell r="F1873">
            <v>2010</v>
          </cell>
          <cell r="N1873">
            <v>5759.8</v>
          </cell>
          <cell r="R1873">
            <v>97122.2</v>
          </cell>
          <cell r="S1873" t="str">
            <v>Natural Gas</v>
          </cell>
        </row>
        <row r="1874">
          <cell r="A1874" t="str">
            <v>NJ</v>
          </cell>
          <cell r="F1874">
            <v>2011</v>
          </cell>
          <cell r="N1874">
            <v>2902.8</v>
          </cell>
          <cell r="R1874">
            <v>49158.400000000001</v>
          </cell>
          <cell r="S1874" t="str">
            <v>Natural Gas</v>
          </cell>
        </row>
        <row r="1875">
          <cell r="A1875" t="str">
            <v>NJ</v>
          </cell>
          <cell r="F1875">
            <v>2009</v>
          </cell>
          <cell r="N1875">
            <v>3707.6</v>
          </cell>
          <cell r="R1875">
            <v>62478.8</v>
          </cell>
          <cell r="S1875" t="str">
            <v>Natural Gas</v>
          </cell>
        </row>
        <row r="1876">
          <cell r="A1876" t="str">
            <v>NJ</v>
          </cell>
          <cell r="F1876">
            <v>2010</v>
          </cell>
          <cell r="N1876">
            <v>5057.3999999999996</v>
          </cell>
          <cell r="R1876">
            <v>85149.7</v>
          </cell>
          <cell r="S1876" t="str">
            <v>Natural Gas</v>
          </cell>
        </row>
        <row r="1877">
          <cell r="A1877" t="str">
            <v>NJ</v>
          </cell>
          <cell r="F1877">
            <v>2011</v>
          </cell>
          <cell r="N1877">
            <v>3048.4</v>
          </cell>
          <cell r="R1877">
            <v>51648.3</v>
          </cell>
          <cell r="S1877" t="str">
            <v>Natural Gas</v>
          </cell>
        </row>
        <row r="1878">
          <cell r="A1878" t="str">
            <v>NJ</v>
          </cell>
          <cell r="F1878">
            <v>2009</v>
          </cell>
          <cell r="N1878">
            <v>2745.9</v>
          </cell>
          <cell r="R1878">
            <v>45939.4</v>
          </cell>
          <cell r="S1878" t="str">
            <v>Natural Gas</v>
          </cell>
        </row>
        <row r="1879">
          <cell r="A1879" t="str">
            <v>NJ</v>
          </cell>
          <cell r="F1879">
            <v>2010</v>
          </cell>
          <cell r="N1879">
            <v>9476</v>
          </cell>
          <cell r="R1879">
            <v>157412.5</v>
          </cell>
          <cell r="S1879" t="str">
            <v>Natural Gas</v>
          </cell>
        </row>
        <row r="1880">
          <cell r="A1880" t="str">
            <v>NJ</v>
          </cell>
          <cell r="F1880">
            <v>2011</v>
          </cell>
          <cell r="N1880">
            <v>5541.5</v>
          </cell>
          <cell r="R1880">
            <v>92808</v>
          </cell>
          <cell r="S1880" t="str">
            <v>Natural Gas</v>
          </cell>
        </row>
        <row r="1881">
          <cell r="A1881" t="str">
            <v>NJ</v>
          </cell>
          <cell r="F1881">
            <v>2009</v>
          </cell>
          <cell r="N1881">
            <v>7721.4</v>
          </cell>
          <cell r="R1881">
            <v>126143.7</v>
          </cell>
          <cell r="S1881" t="str">
            <v>Natural Gas</v>
          </cell>
        </row>
        <row r="1882">
          <cell r="A1882" t="str">
            <v>NJ</v>
          </cell>
          <cell r="F1882">
            <v>2010</v>
          </cell>
          <cell r="N1882">
            <v>13119.7</v>
          </cell>
          <cell r="R1882">
            <v>219824</v>
          </cell>
          <cell r="S1882" t="str">
            <v>Natural Gas</v>
          </cell>
        </row>
        <row r="1883">
          <cell r="A1883" t="str">
            <v>NJ</v>
          </cell>
          <cell r="F1883">
            <v>2011</v>
          </cell>
          <cell r="N1883">
            <v>7625</v>
          </cell>
          <cell r="R1883">
            <v>128216.4</v>
          </cell>
          <cell r="S1883" t="str">
            <v>Natural Gas</v>
          </cell>
        </row>
        <row r="1884">
          <cell r="A1884" t="str">
            <v>NJ</v>
          </cell>
          <cell r="F1884">
            <v>2009</v>
          </cell>
          <cell r="N1884">
            <v>6553.6</v>
          </cell>
          <cell r="R1884">
            <v>108988.2</v>
          </cell>
          <cell r="S1884" t="str">
            <v>Natural Gas</v>
          </cell>
        </row>
        <row r="1885">
          <cell r="A1885" t="str">
            <v>NJ</v>
          </cell>
          <cell r="F1885">
            <v>2010</v>
          </cell>
          <cell r="N1885">
            <v>13936.7</v>
          </cell>
          <cell r="R1885">
            <v>228350.3</v>
          </cell>
          <cell r="S1885" t="str">
            <v>Natural Gas</v>
          </cell>
        </row>
        <row r="1886">
          <cell r="A1886" t="str">
            <v>NJ</v>
          </cell>
          <cell r="F1886">
            <v>2011</v>
          </cell>
          <cell r="N1886">
            <v>8214.6</v>
          </cell>
          <cell r="R1886">
            <v>138229.79999999999</v>
          </cell>
          <cell r="S1886" t="str">
            <v>Natural Gas</v>
          </cell>
        </row>
        <row r="1887">
          <cell r="A1887" t="str">
            <v>NJ</v>
          </cell>
          <cell r="F1887">
            <v>2009</v>
          </cell>
          <cell r="N1887">
            <v>6351.7</v>
          </cell>
          <cell r="R1887">
            <v>107265.3</v>
          </cell>
          <cell r="S1887" t="str">
            <v>Natural Gas</v>
          </cell>
        </row>
        <row r="1888">
          <cell r="A1888" t="str">
            <v>NJ</v>
          </cell>
          <cell r="F1888">
            <v>2010</v>
          </cell>
          <cell r="N1888">
            <v>12937.5</v>
          </cell>
          <cell r="R1888">
            <v>216765</v>
          </cell>
          <cell r="S1888" t="str">
            <v>Natural Gas</v>
          </cell>
        </row>
        <row r="1889">
          <cell r="A1889" t="str">
            <v>NJ</v>
          </cell>
          <cell r="F1889">
            <v>2011</v>
          </cell>
          <cell r="N1889">
            <v>8499.2999999999993</v>
          </cell>
          <cell r="R1889">
            <v>143314.6</v>
          </cell>
          <cell r="S1889" t="str">
            <v>Natural Gas</v>
          </cell>
        </row>
        <row r="1890">
          <cell r="A1890" t="str">
            <v>NJ</v>
          </cell>
          <cell r="F1890">
            <v>2009</v>
          </cell>
          <cell r="N1890">
            <v>6512.7</v>
          </cell>
          <cell r="R1890">
            <v>109657.60000000001</v>
          </cell>
          <cell r="S1890" t="str">
            <v>Natural Gas</v>
          </cell>
        </row>
        <row r="1891">
          <cell r="A1891" t="str">
            <v>NJ</v>
          </cell>
          <cell r="F1891">
            <v>2010</v>
          </cell>
          <cell r="N1891">
            <v>12686.8</v>
          </cell>
          <cell r="R1891">
            <v>213164.6</v>
          </cell>
          <cell r="S1891" t="str">
            <v>Natural Gas</v>
          </cell>
        </row>
        <row r="1892">
          <cell r="A1892" t="str">
            <v>NJ</v>
          </cell>
          <cell r="F1892">
            <v>2011</v>
          </cell>
          <cell r="N1892">
            <v>8159.7</v>
          </cell>
          <cell r="R1892">
            <v>137095</v>
          </cell>
          <cell r="S1892" t="str">
            <v>Natural Gas</v>
          </cell>
        </row>
        <row r="1893">
          <cell r="A1893" t="str">
            <v>NJ</v>
          </cell>
          <cell r="F1893">
            <v>2009</v>
          </cell>
          <cell r="N1893">
            <v>5620.7</v>
          </cell>
          <cell r="R1893">
            <v>94621.9</v>
          </cell>
          <cell r="S1893" t="str">
            <v>Natural Gas</v>
          </cell>
        </row>
        <row r="1894">
          <cell r="A1894" t="str">
            <v>NJ</v>
          </cell>
          <cell r="F1894">
            <v>2010</v>
          </cell>
          <cell r="N1894">
            <v>11452.3</v>
          </cell>
          <cell r="R1894">
            <v>191513.4</v>
          </cell>
          <cell r="S1894" t="str">
            <v>Natural Gas</v>
          </cell>
        </row>
        <row r="1895">
          <cell r="A1895" t="str">
            <v>NJ</v>
          </cell>
          <cell r="F1895">
            <v>2011</v>
          </cell>
          <cell r="N1895">
            <v>8085.3</v>
          </cell>
          <cell r="R1895">
            <v>136176.20000000001</v>
          </cell>
          <cell r="S1895" t="str">
            <v>Natural Gas</v>
          </cell>
        </row>
        <row r="1896">
          <cell r="A1896" t="str">
            <v>NJ</v>
          </cell>
          <cell r="F1896">
            <v>2009</v>
          </cell>
          <cell r="N1896">
            <v>5455.8</v>
          </cell>
          <cell r="R1896">
            <v>91940.1</v>
          </cell>
          <cell r="S1896" t="str">
            <v>Natural Gas</v>
          </cell>
        </row>
        <row r="1897">
          <cell r="A1897" t="str">
            <v>NJ</v>
          </cell>
          <cell r="F1897">
            <v>2010</v>
          </cell>
          <cell r="N1897">
            <v>13007.9</v>
          </cell>
          <cell r="R1897">
            <v>216013.8</v>
          </cell>
          <cell r="S1897" t="str">
            <v>Natural Gas</v>
          </cell>
        </row>
        <row r="1898">
          <cell r="A1898" t="str">
            <v>NJ</v>
          </cell>
          <cell r="F1898">
            <v>2011</v>
          </cell>
          <cell r="N1898">
            <v>6254.3</v>
          </cell>
          <cell r="R1898">
            <v>105755.4</v>
          </cell>
          <cell r="S1898" t="str">
            <v>Natural Gas</v>
          </cell>
        </row>
        <row r="1899">
          <cell r="A1899" t="str">
            <v>NJ</v>
          </cell>
          <cell r="F1899">
            <v>2009</v>
          </cell>
          <cell r="N1899">
            <v>6701.9</v>
          </cell>
          <cell r="R1899">
            <v>111314.5</v>
          </cell>
          <cell r="S1899" t="str">
            <v>Natural Gas</v>
          </cell>
        </row>
        <row r="1900">
          <cell r="A1900" t="str">
            <v>NJ</v>
          </cell>
          <cell r="F1900">
            <v>2010</v>
          </cell>
          <cell r="N1900">
            <v>15393</v>
          </cell>
          <cell r="R1900">
            <v>255963.6</v>
          </cell>
          <cell r="S1900" t="str">
            <v>Natural Gas</v>
          </cell>
        </row>
        <row r="1901">
          <cell r="A1901" t="str">
            <v>NJ</v>
          </cell>
          <cell r="F1901">
            <v>2011</v>
          </cell>
          <cell r="N1901">
            <v>8978.2000000000007</v>
          </cell>
          <cell r="R1901">
            <v>151650.4</v>
          </cell>
          <cell r="S1901" t="str">
            <v>Natural Gas</v>
          </cell>
        </row>
        <row r="1902">
          <cell r="A1902" t="str">
            <v>NJ</v>
          </cell>
          <cell r="F1902">
            <v>2009</v>
          </cell>
          <cell r="N1902">
            <v>5220.1000000000004</v>
          </cell>
          <cell r="R1902">
            <v>87098.1</v>
          </cell>
          <cell r="S1902" t="str">
            <v>Natural Gas</v>
          </cell>
        </row>
        <row r="1903">
          <cell r="A1903" t="str">
            <v>NJ</v>
          </cell>
          <cell r="F1903">
            <v>2010</v>
          </cell>
          <cell r="N1903">
            <v>11634.4</v>
          </cell>
          <cell r="R1903">
            <v>194824.1</v>
          </cell>
          <cell r="S1903" t="str">
            <v>Natural Gas</v>
          </cell>
        </row>
        <row r="1904">
          <cell r="A1904" t="str">
            <v>NJ</v>
          </cell>
          <cell r="F1904">
            <v>2011</v>
          </cell>
          <cell r="N1904">
            <v>6705.5</v>
          </cell>
          <cell r="R1904">
            <v>113508.6</v>
          </cell>
          <cell r="S1904" t="str">
            <v>Natural Gas</v>
          </cell>
        </row>
        <row r="1905">
          <cell r="A1905" t="str">
            <v>NJ</v>
          </cell>
          <cell r="F1905">
            <v>2009</v>
          </cell>
          <cell r="N1905">
            <v>5455.1</v>
          </cell>
          <cell r="R1905">
            <v>91961.600000000006</v>
          </cell>
          <cell r="S1905" t="str">
            <v>Natural Gas</v>
          </cell>
        </row>
        <row r="1906">
          <cell r="A1906" t="str">
            <v>NJ</v>
          </cell>
          <cell r="F1906">
            <v>2010</v>
          </cell>
          <cell r="N1906">
            <v>12091.2</v>
          </cell>
          <cell r="R1906">
            <v>202287.6</v>
          </cell>
          <cell r="S1906" t="str">
            <v>Natural Gas</v>
          </cell>
        </row>
        <row r="1907">
          <cell r="A1907" t="str">
            <v>NJ</v>
          </cell>
          <cell r="F1907">
            <v>2011</v>
          </cell>
          <cell r="N1907">
            <v>6451.1</v>
          </cell>
          <cell r="R1907">
            <v>109214.7</v>
          </cell>
          <cell r="S1907" t="str">
            <v>Natural Gas</v>
          </cell>
        </row>
        <row r="1908">
          <cell r="A1908" t="str">
            <v>NJ</v>
          </cell>
          <cell r="F1908">
            <v>2009</v>
          </cell>
          <cell r="N1908">
            <v>5379.3</v>
          </cell>
          <cell r="R1908">
            <v>90783.1</v>
          </cell>
          <cell r="S1908" t="str">
            <v>Natural Gas</v>
          </cell>
        </row>
        <row r="1909">
          <cell r="A1909" t="str">
            <v>NJ</v>
          </cell>
          <cell r="F1909">
            <v>2010</v>
          </cell>
          <cell r="N1909">
            <v>11351.2</v>
          </cell>
          <cell r="R1909">
            <v>190073.60000000001</v>
          </cell>
          <cell r="S1909" t="str">
            <v>Natural Gas</v>
          </cell>
        </row>
        <row r="1910">
          <cell r="A1910" t="str">
            <v>NJ</v>
          </cell>
          <cell r="F1910">
            <v>2011</v>
          </cell>
          <cell r="N1910">
            <v>6509.4</v>
          </cell>
          <cell r="R1910">
            <v>110330.8</v>
          </cell>
          <cell r="S1910" t="str">
            <v>Natural Gas</v>
          </cell>
        </row>
        <row r="1911">
          <cell r="A1911" t="str">
            <v>NJ</v>
          </cell>
          <cell r="F1911">
            <v>2009</v>
          </cell>
          <cell r="N1911">
            <v>5658.1</v>
          </cell>
          <cell r="R1911">
            <v>93984.3</v>
          </cell>
          <cell r="S1911" t="str">
            <v>Natural Gas</v>
          </cell>
        </row>
        <row r="1912">
          <cell r="A1912" t="str">
            <v>NJ</v>
          </cell>
          <cell r="F1912">
            <v>2010</v>
          </cell>
          <cell r="N1912">
            <v>10845.5</v>
          </cell>
          <cell r="R1912">
            <v>181913.60000000001</v>
          </cell>
          <cell r="S1912" t="str">
            <v>Natural Gas</v>
          </cell>
        </row>
        <row r="1913">
          <cell r="A1913" t="str">
            <v>NJ</v>
          </cell>
          <cell r="F1913">
            <v>2011</v>
          </cell>
          <cell r="N1913">
            <v>6232.9</v>
          </cell>
          <cell r="R1913">
            <v>105653.2</v>
          </cell>
          <cell r="S1913" t="str">
            <v>Natural Gas</v>
          </cell>
        </row>
        <row r="1914">
          <cell r="A1914" t="str">
            <v>NJ</v>
          </cell>
          <cell r="F1914">
            <v>2009</v>
          </cell>
          <cell r="N1914">
            <v>10642.671</v>
          </cell>
          <cell r="R1914">
            <v>172951.05</v>
          </cell>
          <cell r="S1914" t="str">
            <v>Natural Gas</v>
          </cell>
        </row>
        <row r="1915">
          <cell r="A1915" t="str">
            <v>NJ</v>
          </cell>
          <cell r="F1915">
            <v>2010</v>
          </cell>
          <cell r="N1915">
            <v>19025.420999999998</v>
          </cell>
          <cell r="R1915">
            <v>315278.55</v>
          </cell>
          <cell r="S1915" t="str">
            <v>Natural Gas</v>
          </cell>
        </row>
        <row r="1916">
          <cell r="A1916" t="str">
            <v>NJ</v>
          </cell>
          <cell r="F1916">
            <v>2011</v>
          </cell>
          <cell r="N1916">
            <v>12382.055</v>
          </cell>
          <cell r="R1916">
            <v>206922.08300000001</v>
          </cell>
          <cell r="S1916" t="str">
            <v>Natural Gas</v>
          </cell>
        </row>
        <row r="1917">
          <cell r="A1917" t="str">
            <v>NJ</v>
          </cell>
          <cell r="F1917">
            <v>2020</v>
          </cell>
          <cell r="N1917">
            <v>910.64700000000005</v>
          </cell>
          <cell r="R1917">
            <v>15184.005999999999</v>
          </cell>
          <cell r="S1917" t="str">
            <v>Natural Gas</v>
          </cell>
        </row>
        <row r="1918">
          <cell r="A1918" t="str">
            <v>NJ</v>
          </cell>
          <cell r="F1918">
            <v>2021</v>
          </cell>
          <cell r="N1918">
            <v>3133.1990000000001</v>
          </cell>
          <cell r="R1918">
            <v>52654.317000000003</v>
          </cell>
          <cell r="S1918" t="str">
            <v>Natural Gas</v>
          </cell>
        </row>
        <row r="1919">
          <cell r="A1919" t="str">
            <v>NJ</v>
          </cell>
          <cell r="F1919">
            <v>2022</v>
          </cell>
          <cell r="N1919">
            <v>700.88400000000001</v>
          </cell>
          <cell r="R1919">
            <v>11795.017</v>
          </cell>
          <cell r="S1919" t="str">
            <v>Natural Gas</v>
          </cell>
        </row>
        <row r="1920">
          <cell r="A1920" t="str">
            <v>NJ</v>
          </cell>
          <cell r="F1920">
            <v>2009</v>
          </cell>
          <cell r="N1920">
            <v>6803.6</v>
          </cell>
          <cell r="R1920">
            <v>113137.5</v>
          </cell>
          <cell r="S1920" t="str">
            <v>Natural Gas</v>
          </cell>
        </row>
        <row r="1921">
          <cell r="A1921" t="str">
            <v>NJ</v>
          </cell>
          <cell r="F1921">
            <v>2010</v>
          </cell>
          <cell r="N1921">
            <v>14264.3</v>
          </cell>
          <cell r="R1921">
            <v>236499.5</v>
          </cell>
          <cell r="S1921" t="str">
            <v>Natural Gas</v>
          </cell>
        </row>
        <row r="1922">
          <cell r="A1922" t="str">
            <v>NJ</v>
          </cell>
          <cell r="F1922">
            <v>2011</v>
          </cell>
          <cell r="N1922">
            <v>7540.9</v>
          </cell>
          <cell r="R1922">
            <v>127311.2</v>
          </cell>
          <cell r="S1922" t="str">
            <v>Natural Gas</v>
          </cell>
        </row>
        <row r="1923">
          <cell r="A1923" t="str">
            <v>NJ</v>
          </cell>
          <cell r="F1923">
            <v>2009</v>
          </cell>
          <cell r="N1923">
            <v>12023.832</v>
          </cell>
          <cell r="R1923">
            <v>196451.788</v>
          </cell>
          <cell r="S1923" t="str">
            <v>Natural Gas</v>
          </cell>
        </row>
        <row r="1924">
          <cell r="A1924" t="str">
            <v>NJ</v>
          </cell>
          <cell r="F1924">
            <v>2010</v>
          </cell>
          <cell r="N1924">
            <v>85539.623000000007</v>
          </cell>
          <cell r="R1924">
            <v>1432361.405</v>
          </cell>
          <cell r="S1924" t="str">
            <v>Natural Gas</v>
          </cell>
        </row>
        <row r="1925">
          <cell r="A1925" t="str">
            <v>NJ</v>
          </cell>
          <cell r="F1925">
            <v>2011</v>
          </cell>
          <cell r="N1925">
            <v>13956.462</v>
          </cell>
          <cell r="R1925">
            <v>212441.59700000001</v>
          </cell>
          <cell r="S1925" t="str">
            <v>Natural Gas</v>
          </cell>
        </row>
        <row r="1926">
          <cell r="A1926" t="str">
            <v>NJ</v>
          </cell>
          <cell r="F1926">
            <v>2009</v>
          </cell>
          <cell r="N1926">
            <v>1858605.6259999999</v>
          </cell>
          <cell r="R1926">
            <v>17841249.642999999</v>
          </cell>
          <cell r="S1926" t="str">
            <v>Coal</v>
          </cell>
        </row>
        <row r="1927">
          <cell r="A1927" t="str">
            <v>NJ</v>
          </cell>
          <cell r="F1927">
            <v>2010</v>
          </cell>
          <cell r="N1927">
            <v>2301874.02</v>
          </cell>
          <cell r="R1927">
            <v>22432484.739</v>
          </cell>
          <cell r="S1927" t="str">
            <v>Coal</v>
          </cell>
        </row>
        <row r="1928">
          <cell r="A1928" t="str">
            <v>NJ</v>
          </cell>
          <cell r="F1928">
            <v>2011</v>
          </cell>
          <cell r="N1928">
            <v>1953338.2409999999</v>
          </cell>
          <cell r="R1928">
            <v>19752787.921999998</v>
          </cell>
          <cell r="S1928" t="str">
            <v>Coal</v>
          </cell>
        </row>
        <row r="1929">
          <cell r="A1929" t="str">
            <v>NJ</v>
          </cell>
          <cell r="F1929">
            <v>2009</v>
          </cell>
          <cell r="N1929">
            <v>10668.496999999999</v>
          </cell>
          <cell r="R1929">
            <v>178239.34099999999</v>
          </cell>
          <cell r="S1929" t="str">
            <v>Natural Gas</v>
          </cell>
        </row>
        <row r="1930">
          <cell r="A1930" t="str">
            <v>NJ</v>
          </cell>
          <cell r="F1930">
            <v>2010</v>
          </cell>
          <cell r="N1930">
            <v>21877.132000000001</v>
          </cell>
          <cell r="R1930">
            <v>362362.31900000002</v>
          </cell>
          <cell r="S1930" t="str">
            <v>Natural Gas</v>
          </cell>
        </row>
        <row r="1931">
          <cell r="A1931" t="str">
            <v>NJ</v>
          </cell>
          <cell r="F1931">
            <v>2011</v>
          </cell>
          <cell r="N1931">
            <v>10978.941999999999</v>
          </cell>
          <cell r="R1931">
            <v>183068.764</v>
          </cell>
          <cell r="S1931" t="str">
            <v>Natural Gas</v>
          </cell>
        </row>
        <row r="1932">
          <cell r="A1932" t="str">
            <v>NJ</v>
          </cell>
          <cell r="F1932">
            <v>2020</v>
          </cell>
          <cell r="N1932">
            <v>5914.326</v>
          </cell>
          <cell r="R1932">
            <v>99449.964999999997</v>
          </cell>
          <cell r="S1932" t="str">
            <v>Natural Gas</v>
          </cell>
        </row>
        <row r="1933">
          <cell r="A1933" t="str">
            <v>NJ</v>
          </cell>
          <cell r="F1933">
            <v>2021</v>
          </cell>
          <cell r="N1933">
            <v>6129.5919999999996</v>
          </cell>
          <cell r="R1933">
            <v>102234.25</v>
          </cell>
          <cell r="S1933" t="str">
            <v>Natural Gas</v>
          </cell>
        </row>
        <row r="1934">
          <cell r="A1934" t="str">
            <v>NJ</v>
          </cell>
          <cell r="F1934">
            <v>2022</v>
          </cell>
          <cell r="N1934">
            <v>12005.927</v>
          </cell>
          <cell r="R1934">
            <v>200557.397</v>
          </cell>
          <cell r="S1934" t="str">
            <v>Natural Gas</v>
          </cell>
        </row>
        <row r="1935">
          <cell r="A1935" t="str">
            <v>NJ</v>
          </cell>
          <cell r="F1935">
            <v>2023</v>
          </cell>
          <cell r="N1935">
            <v>9342.9259999999995</v>
          </cell>
          <cell r="R1935">
            <v>156909.44099999999</v>
          </cell>
          <cell r="S1935" t="str">
            <v>Natural Gas</v>
          </cell>
        </row>
        <row r="1936">
          <cell r="A1936" t="str">
            <v>NJ</v>
          </cell>
          <cell r="F1936">
            <v>2009</v>
          </cell>
          <cell r="N1936">
            <v>11122.388000000001</v>
          </cell>
          <cell r="R1936">
            <v>186477.77499999999</v>
          </cell>
          <cell r="S1936" t="str">
            <v>Natural Gas</v>
          </cell>
        </row>
        <row r="1937">
          <cell r="A1937" t="str">
            <v>NJ</v>
          </cell>
          <cell r="F1937">
            <v>2010</v>
          </cell>
          <cell r="N1937">
            <v>25342.407999999999</v>
          </cell>
          <cell r="R1937">
            <v>418723.76799999998</v>
          </cell>
          <cell r="S1937" t="str">
            <v>Natural Gas</v>
          </cell>
        </row>
        <row r="1938">
          <cell r="A1938" t="str">
            <v>NJ</v>
          </cell>
          <cell r="F1938">
            <v>2011</v>
          </cell>
          <cell r="N1938">
            <v>12986.119000000001</v>
          </cell>
          <cell r="R1938">
            <v>216376.90400000001</v>
          </cell>
          <cell r="S1938" t="str">
            <v>Natural Gas</v>
          </cell>
        </row>
        <row r="1939">
          <cell r="A1939" t="str">
            <v>NJ</v>
          </cell>
          <cell r="F1939">
            <v>2020</v>
          </cell>
          <cell r="N1939">
            <v>5729.1289999999999</v>
          </cell>
          <cell r="R1939">
            <v>96349.161999999997</v>
          </cell>
          <cell r="S1939" t="str">
            <v>Natural Gas</v>
          </cell>
        </row>
        <row r="1940">
          <cell r="A1940" t="str">
            <v>NJ</v>
          </cell>
          <cell r="F1940">
            <v>2021</v>
          </cell>
          <cell r="N1940">
            <v>5411.442</v>
          </cell>
          <cell r="R1940">
            <v>90155.945999999996</v>
          </cell>
          <cell r="S1940" t="str">
            <v>Natural Gas</v>
          </cell>
        </row>
        <row r="1941">
          <cell r="A1941" t="str">
            <v>NJ</v>
          </cell>
          <cell r="F1941">
            <v>2022</v>
          </cell>
          <cell r="N1941">
            <v>10788.392</v>
          </cell>
          <cell r="R1941">
            <v>179940.05300000001</v>
          </cell>
          <cell r="S1941" t="str">
            <v>Natural Gas</v>
          </cell>
        </row>
        <row r="1942">
          <cell r="A1942" t="str">
            <v>NJ</v>
          </cell>
          <cell r="F1942">
            <v>2023</v>
          </cell>
          <cell r="N1942">
            <v>4205.759</v>
          </cell>
          <cell r="R1942">
            <v>70570.164999999994</v>
          </cell>
          <cell r="S1942" t="str">
            <v>Natural Gas</v>
          </cell>
        </row>
        <row r="1943">
          <cell r="A1943" t="str">
            <v>NJ</v>
          </cell>
          <cell r="F1943">
            <v>2009</v>
          </cell>
          <cell r="N1943">
            <v>10264.575000000001</v>
          </cell>
          <cell r="R1943">
            <v>171204.35800000001</v>
          </cell>
          <cell r="S1943" t="str">
            <v>Natural Gas</v>
          </cell>
        </row>
        <row r="1944">
          <cell r="A1944" t="str">
            <v>NJ</v>
          </cell>
          <cell r="F1944">
            <v>2010</v>
          </cell>
          <cell r="N1944">
            <v>20825.154999999999</v>
          </cell>
          <cell r="R1944">
            <v>342148.43099999998</v>
          </cell>
          <cell r="S1944" t="str">
            <v>Natural Gas</v>
          </cell>
        </row>
        <row r="1945">
          <cell r="A1945" t="str">
            <v>NJ</v>
          </cell>
          <cell r="F1945">
            <v>2011</v>
          </cell>
          <cell r="N1945">
            <v>11531.933999999999</v>
          </cell>
          <cell r="R1945">
            <v>191530.891</v>
          </cell>
          <cell r="S1945" t="str">
            <v>Natural Gas</v>
          </cell>
        </row>
        <row r="1946">
          <cell r="A1946" t="str">
            <v>NJ</v>
          </cell>
          <cell r="F1946">
            <v>2020</v>
          </cell>
          <cell r="N1946">
            <v>5414.2219999999998</v>
          </cell>
          <cell r="R1946">
            <v>90974.554000000004</v>
          </cell>
          <cell r="S1946" t="str">
            <v>Natural Gas</v>
          </cell>
        </row>
        <row r="1947">
          <cell r="A1947" t="str">
            <v>NJ</v>
          </cell>
          <cell r="F1947">
            <v>2021</v>
          </cell>
          <cell r="N1947">
            <v>5658.0630000000001</v>
          </cell>
          <cell r="R1947">
            <v>94223.167000000001</v>
          </cell>
          <cell r="S1947" t="str">
            <v>Natural Gas</v>
          </cell>
        </row>
        <row r="1948">
          <cell r="A1948" t="str">
            <v>NJ</v>
          </cell>
          <cell r="F1948">
            <v>2022</v>
          </cell>
          <cell r="N1948">
            <v>17001.463</v>
          </cell>
          <cell r="R1948">
            <v>284326.61499999999</v>
          </cell>
          <cell r="S1948" t="str">
            <v>Natural Gas</v>
          </cell>
        </row>
        <row r="1949">
          <cell r="A1949" t="str">
            <v>NJ</v>
          </cell>
          <cell r="F1949">
            <v>2023</v>
          </cell>
          <cell r="N1949">
            <v>9711.8140000000003</v>
          </cell>
          <cell r="R1949">
            <v>163154.31</v>
          </cell>
          <cell r="S1949" t="str">
            <v>Natural Gas</v>
          </cell>
        </row>
        <row r="1950">
          <cell r="A1950" t="str">
            <v>NJ</v>
          </cell>
          <cell r="F1950">
            <v>2009</v>
          </cell>
          <cell r="N1950">
            <v>10849.127</v>
          </cell>
          <cell r="R1950">
            <v>181641.739</v>
          </cell>
          <cell r="S1950" t="str">
            <v>Natural Gas</v>
          </cell>
        </row>
        <row r="1951">
          <cell r="A1951" t="str">
            <v>NJ</v>
          </cell>
          <cell r="F1951">
            <v>2010</v>
          </cell>
          <cell r="N1951">
            <v>27457.047999999999</v>
          </cell>
          <cell r="R1951">
            <v>455137.59</v>
          </cell>
          <cell r="S1951" t="str">
            <v>Natural Gas</v>
          </cell>
        </row>
        <row r="1952">
          <cell r="A1952" t="str">
            <v>NJ</v>
          </cell>
          <cell r="F1952">
            <v>2011</v>
          </cell>
          <cell r="N1952">
            <v>11586.909</v>
          </cell>
          <cell r="R1952">
            <v>193416.86900000001</v>
          </cell>
          <cell r="S1952" t="str">
            <v>Natural Gas</v>
          </cell>
        </row>
        <row r="1953">
          <cell r="A1953" t="str">
            <v>NJ</v>
          </cell>
          <cell r="F1953">
            <v>2020</v>
          </cell>
          <cell r="N1953">
            <v>5262.732</v>
          </cell>
          <cell r="R1953">
            <v>88417.260999999999</v>
          </cell>
          <cell r="S1953" t="str">
            <v>Natural Gas</v>
          </cell>
        </row>
        <row r="1954">
          <cell r="A1954" t="str">
            <v>NJ</v>
          </cell>
          <cell r="F1954">
            <v>2021</v>
          </cell>
          <cell r="N1954">
            <v>5788.76</v>
          </cell>
          <cell r="R1954">
            <v>96535.013000000006</v>
          </cell>
          <cell r="S1954" t="str">
            <v>Natural Gas</v>
          </cell>
        </row>
        <row r="1955">
          <cell r="A1955" t="str">
            <v>NJ</v>
          </cell>
          <cell r="F1955">
            <v>2022</v>
          </cell>
          <cell r="N1955">
            <v>13083.616</v>
          </cell>
          <cell r="R1955">
            <v>218826.18400000001</v>
          </cell>
          <cell r="S1955" t="str">
            <v>Natural Gas</v>
          </cell>
        </row>
        <row r="1956">
          <cell r="A1956" t="str">
            <v>NJ</v>
          </cell>
          <cell r="F1956">
            <v>2023</v>
          </cell>
          <cell r="N1956">
            <v>9076.4570000000003</v>
          </cell>
          <cell r="R1956">
            <v>152689.391</v>
          </cell>
          <cell r="S1956" t="str">
            <v>Natural Gas</v>
          </cell>
        </row>
        <row r="1957">
          <cell r="A1957" t="str">
            <v>NJ</v>
          </cell>
          <cell r="F1957">
            <v>2020</v>
          </cell>
          <cell r="N1957">
            <v>5942.3360000000002</v>
          </cell>
          <cell r="R1957">
            <v>99994.403000000006</v>
          </cell>
          <cell r="S1957" t="str">
            <v>Natural Gas</v>
          </cell>
        </row>
        <row r="1958">
          <cell r="A1958" t="str">
            <v>NJ</v>
          </cell>
          <cell r="F1958">
            <v>2021</v>
          </cell>
          <cell r="N1958">
            <v>10296.986000000001</v>
          </cell>
          <cell r="R1958">
            <v>173284.99400000001</v>
          </cell>
          <cell r="S1958" t="str">
            <v>Natural Gas</v>
          </cell>
        </row>
        <row r="1959">
          <cell r="A1959" t="str">
            <v>NJ</v>
          </cell>
          <cell r="F1959">
            <v>2022</v>
          </cell>
          <cell r="N1959">
            <v>21185.212</v>
          </cell>
          <cell r="R1959">
            <v>356465.71899999998</v>
          </cell>
          <cell r="S1959" t="str">
            <v>Natural Gas</v>
          </cell>
        </row>
        <row r="1960">
          <cell r="A1960" t="str">
            <v>NJ</v>
          </cell>
          <cell r="F1960">
            <v>2023</v>
          </cell>
          <cell r="N1960">
            <v>6770.0010000000002</v>
          </cell>
          <cell r="R1960">
            <v>113913.46400000001</v>
          </cell>
          <cell r="S1960" t="str">
            <v>Natural Gas</v>
          </cell>
        </row>
        <row r="1961">
          <cell r="A1961" t="str">
            <v>NJ</v>
          </cell>
          <cell r="F1961">
            <v>2020</v>
          </cell>
          <cell r="N1961">
            <v>6051.5450000000001</v>
          </cell>
          <cell r="R1961">
            <v>101833.61199999999</v>
          </cell>
          <cell r="S1961" t="str">
            <v>Natural Gas</v>
          </cell>
        </row>
        <row r="1962">
          <cell r="A1962" t="str">
            <v>NJ</v>
          </cell>
          <cell r="F1962">
            <v>2021</v>
          </cell>
          <cell r="N1962">
            <v>8447.1949999999997</v>
          </cell>
          <cell r="R1962">
            <v>142141.098</v>
          </cell>
          <cell r="S1962" t="str">
            <v>Natural Gas</v>
          </cell>
        </row>
        <row r="1963">
          <cell r="A1963" t="str">
            <v>NJ</v>
          </cell>
          <cell r="F1963">
            <v>2022</v>
          </cell>
          <cell r="N1963">
            <v>21524.054</v>
          </cell>
          <cell r="R1963">
            <v>362207.96500000003</v>
          </cell>
          <cell r="S1963" t="str">
            <v>Natural Gas</v>
          </cell>
        </row>
        <row r="1964">
          <cell r="A1964" t="str">
            <v>NJ</v>
          </cell>
          <cell r="F1964">
            <v>2023</v>
          </cell>
          <cell r="N1964">
            <v>4103.9560000000001</v>
          </cell>
          <cell r="R1964">
            <v>69053.354000000007</v>
          </cell>
          <cell r="S1964" t="str">
            <v>Natural Gas</v>
          </cell>
        </row>
        <row r="1965">
          <cell r="A1965" t="str">
            <v>NJ</v>
          </cell>
          <cell r="F1965">
            <v>2020</v>
          </cell>
          <cell r="N1965">
            <v>5436.3950000000004</v>
          </cell>
          <cell r="R1965">
            <v>91477.512000000002</v>
          </cell>
          <cell r="S1965" t="str">
            <v>Natural Gas</v>
          </cell>
        </row>
        <row r="1966">
          <cell r="A1966" t="str">
            <v>NJ</v>
          </cell>
          <cell r="F1966">
            <v>2021</v>
          </cell>
          <cell r="N1966">
            <v>11471.492</v>
          </cell>
          <cell r="R1966">
            <v>193054.68900000001</v>
          </cell>
          <cell r="S1966" t="str">
            <v>Natural Gas</v>
          </cell>
        </row>
        <row r="1967">
          <cell r="A1967" t="str">
            <v>NJ</v>
          </cell>
          <cell r="F1967">
            <v>2022</v>
          </cell>
          <cell r="N1967">
            <v>20338.259999999998</v>
          </cell>
          <cell r="R1967">
            <v>342247.435</v>
          </cell>
          <cell r="S1967" t="str">
            <v>Natural Gas</v>
          </cell>
        </row>
        <row r="1968">
          <cell r="A1968" t="str">
            <v>NJ</v>
          </cell>
          <cell r="F1968">
            <v>2023</v>
          </cell>
          <cell r="N1968">
            <v>6931.5569999999998</v>
          </cell>
          <cell r="R1968">
            <v>116628.44</v>
          </cell>
          <cell r="S1968" t="str">
            <v>Natural Gas</v>
          </cell>
        </row>
        <row r="1969">
          <cell r="A1969" t="str">
            <v>NJ</v>
          </cell>
          <cell r="F1969">
            <v>2020</v>
          </cell>
          <cell r="N1969">
            <v>5356.6279999999997</v>
          </cell>
          <cell r="R1969">
            <v>90151.120999999999</v>
          </cell>
          <cell r="S1969" t="str">
            <v>Natural Gas</v>
          </cell>
        </row>
        <row r="1970">
          <cell r="A1970" t="str">
            <v>NJ</v>
          </cell>
          <cell r="F1970">
            <v>2021</v>
          </cell>
          <cell r="N1970">
            <v>11693.733</v>
          </cell>
          <cell r="R1970">
            <v>196780.49299999999</v>
          </cell>
          <cell r="S1970" t="str">
            <v>Natural Gas</v>
          </cell>
        </row>
        <row r="1971">
          <cell r="A1971" t="str">
            <v>NJ</v>
          </cell>
          <cell r="F1971">
            <v>2022</v>
          </cell>
          <cell r="N1971">
            <v>17633.351999999999</v>
          </cell>
          <cell r="R1971">
            <v>296700.86900000001</v>
          </cell>
          <cell r="S1971" t="str">
            <v>Natural Gas</v>
          </cell>
        </row>
        <row r="1972">
          <cell r="A1972" t="str">
            <v>NJ</v>
          </cell>
          <cell r="F1972">
            <v>2023</v>
          </cell>
          <cell r="N1972">
            <v>5017.2809999999999</v>
          </cell>
          <cell r="R1972">
            <v>84423.520999999993</v>
          </cell>
          <cell r="S1972" t="str">
            <v>Natural Gas</v>
          </cell>
        </row>
        <row r="1973">
          <cell r="A1973" t="str">
            <v>NJ</v>
          </cell>
          <cell r="F1973">
            <v>2020</v>
          </cell>
          <cell r="N1973">
            <v>10922.071</v>
          </cell>
          <cell r="R1973">
            <v>183777.90700000001</v>
          </cell>
          <cell r="S1973" t="str">
            <v>Natural Gas</v>
          </cell>
        </row>
        <row r="1974">
          <cell r="A1974" t="str">
            <v>NJ</v>
          </cell>
          <cell r="F1974">
            <v>2021</v>
          </cell>
          <cell r="N1974">
            <v>14499.525</v>
          </cell>
          <cell r="R1974">
            <v>243980.921</v>
          </cell>
          <cell r="S1974" t="str">
            <v>Natural Gas</v>
          </cell>
        </row>
        <row r="1975">
          <cell r="A1975" t="str">
            <v>NJ</v>
          </cell>
          <cell r="F1975">
            <v>2022</v>
          </cell>
          <cell r="N1975">
            <v>17855.262999999999</v>
          </cell>
          <cell r="R1975">
            <v>300441.97899999999</v>
          </cell>
          <cell r="S1975" t="str">
            <v>Natural Gas</v>
          </cell>
        </row>
        <row r="1976">
          <cell r="A1976" t="str">
            <v>NJ</v>
          </cell>
          <cell r="F1976">
            <v>2023</v>
          </cell>
          <cell r="N1976">
            <v>20278.645</v>
          </cell>
          <cell r="R1976">
            <v>341216.92800000001</v>
          </cell>
          <cell r="S1976" t="str">
            <v>Natural Gas</v>
          </cell>
        </row>
        <row r="1977">
          <cell r="A1977" t="str">
            <v>NJ</v>
          </cell>
          <cell r="F1977">
            <v>2020</v>
          </cell>
          <cell r="N1977">
            <v>11856.138000000001</v>
          </cell>
          <cell r="R1977">
            <v>199484.427</v>
          </cell>
          <cell r="S1977" t="str">
            <v>Natural Gas</v>
          </cell>
        </row>
        <row r="1978">
          <cell r="A1978" t="str">
            <v>NJ</v>
          </cell>
          <cell r="F1978">
            <v>2021</v>
          </cell>
          <cell r="N1978">
            <v>14268.694</v>
          </cell>
          <cell r="R1978">
            <v>240102.94899999999</v>
          </cell>
          <cell r="S1978" t="str">
            <v>Natural Gas</v>
          </cell>
        </row>
        <row r="1979">
          <cell r="A1979" t="str">
            <v>NJ</v>
          </cell>
          <cell r="F1979">
            <v>2022</v>
          </cell>
          <cell r="N1979">
            <v>9327.4869999999992</v>
          </cell>
          <cell r="R1979">
            <v>156962.43900000001</v>
          </cell>
          <cell r="S1979" t="str">
            <v>Natural Gas</v>
          </cell>
        </row>
        <row r="1980">
          <cell r="A1980" t="str">
            <v>NJ</v>
          </cell>
          <cell r="F1980">
            <v>2023</v>
          </cell>
          <cell r="N1980">
            <v>18404.535</v>
          </cell>
          <cell r="R1980">
            <v>309708.05900000001</v>
          </cell>
          <cell r="S1980" t="str">
            <v>Natural Gas</v>
          </cell>
        </row>
        <row r="1981">
          <cell r="A1981" t="str">
            <v>NJ</v>
          </cell>
          <cell r="F1981">
            <v>2009</v>
          </cell>
          <cell r="N1981">
            <v>1068.3</v>
          </cell>
          <cell r="R1981">
            <v>18108.400000000001</v>
          </cell>
          <cell r="S1981" t="str">
            <v>Natural Gas</v>
          </cell>
        </row>
        <row r="1982">
          <cell r="A1982" t="str">
            <v>NJ</v>
          </cell>
          <cell r="F1982">
            <v>2010</v>
          </cell>
          <cell r="N1982">
            <v>4150.1000000000004</v>
          </cell>
          <cell r="R1982">
            <v>70337.2</v>
          </cell>
          <cell r="S1982" t="str">
            <v>Natural Gas</v>
          </cell>
        </row>
        <row r="1983">
          <cell r="A1983" t="str">
            <v>NJ</v>
          </cell>
          <cell r="F1983">
            <v>2011</v>
          </cell>
          <cell r="N1983">
            <v>2962.5</v>
          </cell>
          <cell r="R1983">
            <v>50212.4</v>
          </cell>
          <cell r="S1983" t="str">
            <v>Natural Gas</v>
          </cell>
        </row>
        <row r="1984">
          <cell r="A1984" t="str">
            <v>NJ</v>
          </cell>
          <cell r="F1984">
            <v>2009</v>
          </cell>
          <cell r="N1984">
            <v>1882.5</v>
          </cell>
          <cell r="R1984">
            <v>31904.5</v>
          </cell>
          <cell r="S1984" t="str">
            <v>Natural Gas</v>
          </cell>
        </row>
        <row r="1985">
          <cell r="A1985" t="str">
            <v>NJ</v>
          </cell>
          <cell r="F1985">
            <v>2010</v>
          </cell>
          <cell r="N1985">
            <v>3657.8</v>
          </cell>
          <cell r="R1985">
            <v>62003.3</v>
          </cell>
          <cell r="S1985" t="str">
            <v>Natural Gas</v>
          </cell>
        </row>
        <row r="1986">
          <cell r="A1986" t="str">
            <v>NJ</v>
          </cell>
          <cell r="F1986">
            <v>2011</v>
          </cell>
          <cell r="N1986">
            <v>3910.5</v>
          </cell>
          <cell r="R1986">
            <v>66288.800000000003</v>
          </cell>
          <cell r="S1986" t="str">
            <v>Natural Gas</v>
          </cell>
        </row>
        <row r="1987">
          <cell r="A1987" t="str">
            <v>NJ</v>
          </cell>
          <cell r="F1987">
            <v>2009</v>
          </cell>
          <cell r="N1987">
            <v>472824.02600000001</v>
          </cell>
          <cell r="R1987">
            <v>7908035.716</v>
          </cell>
          <cell r="S1987" t="str">
            <v>Natural Gas</v>
          </cell>
        </row>
        <row r="1988">
          <cell r="A1988" t="str">
            <v>NJ</v>
          </cell>
          <cell r="F1988">
            <v>2010</v>
          </cell>
          <cell r="N1988">
            <v>542196.66200000001</v>
          </cell>
          <cell r="R1988">
            <v>9123486.7540000007</v>
          </cell>
          <cell r="S1988" t="str">
            <v>Natural Gas</v>
          </cell>
        </row>
        <row r="1989">
          <cell r="A1989" t="str">
            <v>NJ</v>
          </cell>
          <cell r="F1989">
            <v>2011</v>
          </cell>
          <cell r="N1989">
            <v>613063.34299999999</v>
          </cell>
          <cell r="R1989">
            <v>10315997.24</v>
          </cell>
          <cell r="S1989" t="str">
            <v>Natural Gas</v>
          </cell>
        </row>
        <row r="1990">
          <cell r="A1990" t="str">
            <v>NJ</v>
          </cell>
          <cell r="F1990">
            <v>2020</v>
          </cell>
          <cell r="N1990">
            <v>400995.788</v>
          </cell>
          <cell r="R1990">
            <v>6747505.8760000002</v>
          </cell>
          <cell r="S1990" t="str">
            <v>Natural Gas</v>
          </cell>
        </row>
        <row r="1991">
          <cell r="A1991" t="str">
            <v>NJ</v>
          </cell>
          <cell r="F1991">
            <v>2021</v>
          </cell>
          <cell r="N1991">
            <v>511689.66200000001</v>
          </cell>
          <cell r="R1991">
            <v>8610115.9560000002</v>
          </cell>
          <cell r="S1991" t="str">
            <v>Natural Gas</v>
          </cell>
        </row>
        <row r="1992">
          <cell r="A1992" t="str">
            <v>NJ</v>
          </cell>
          <cell r="F1992">
            <v>2022</v>
          </cell>
          <cell r="N1992">
            <v>557071.56499999994</v>
          </cell>
          <cell r="R1992">
            <v>9338786.1569999997</v>
          </cell>
          <cell r="S1992" t="str">
            <v>Natural Gas</v>
          </cell>
        </row>
        <row r="1993">
          <cell r="A1993" t="str">
            <v>NJ</v>
          </cell>
          <cell r="F1993">
            <v>2023</v>
          </cell>
          <cell r="N1993">
            <v>438986.22100000002</v>
          </cell>
          <cell r="R1993">
            <v>7370763.3609999996</v>
          </cell>
          <cell r="S1993" t="str">
            <v>Natural Gas</v>
          </cell>
        </row>
        <row r="1994">
          <cell r="A1994" t="str">
            <v>NJ</v>
          </cell>
          <cell r="F1994">
            <v>2009</v>
          </cell>
          <cell r="N1994">
            <v>439805.90899999999</v>
          </cell>
          <cell r="R1994">
            <v>7351972.676</v>
          </cell>
          <cell r="S1994" t="str">
            <v>Natural Gas</v>
          </cell>
        </row>
        <row r="1995">
          <cell r="A1995" t="str">
            <v>NJ</v>
          </cell>
          <cell r="F1995">
            <v>2010</v>
          </cell>
          <cell r="N1995">
            <v>539525.74199999997</v>
          </cell>
          <cell r="R1995">
            <v>9073804.0170000009</v>
          </cell>
          <cell r="S1995" t="str">
            <v>Natural Gas</v>
          </cell>
        </row>
        <row r="1996">
          <cell r="A1996" t="str">
            <v>NJ</v>
          </cell>
          <cell r="F1996">
            <v>2011</v>
          </cell>
          <cell r="N1996">
            <v>612759.23899999994</v>
          </cell>
          <cell r="R1996">
            <v>10302725.484999999</v>
          </cell>
          <cell r="S1996" t="str">
            <v>Natural Gas</v>
          </cell>
        </row>
        <row r="1997">
          <cell r="A1997" t="str">
            <v>NJ</v>
          </cell>
          <cell r="F1997">
            <v>2020</v>
          </cell>
          <cell r="N1997">
            <v>344025.66200000001</v>
          </cell>
          <cell r="R1997">
            <v>5788736.8770000003</v>
          </cell>
          <cell r="S1997" t="str">
            <v>Natural Gas</v>
          </cell>
        </row>
        <row r="1998">
          <cell r="A1998" t="str">
            <v>NJ</v>
          </cell>
          <cell r="F1998">
            <v>2021</v>
          </cell>
          <cell r="N1998">
            <v>476806.33199999999</v>
          </cell>
          <cell r="R1998">
            <v>8022044.7520000003</v>
          </cell>
          <cell r="S1998" t="str">
            <v>Natural Gas</v>
          </cell>
        </row>
        <row r="1999">
          <cell r="A1999" t="str">
            <v>NJ</v>
          </cell>
          <cell r="F1999">
            <v>2022</v>
          </cell>
          <cell r="N1999">
            <v>603083.87899999996</v>
          </cell>
          <cell r="R1999">
            <v>10111430.714</v>
          </cell>
          <cell r="S1999" t="str">
            <v>Natural Gas</v>
          </cell>
        </row>
        <row r="2000">
          <cell r="A2000" t="str">
            <v>NJ</v>
          </cell>
          <cell r="F2000">
            <v>2023</v>
          </cell>
          <cell r="N2000">
            <v>433546.22700000001</v>
          </cell>
          <cell r="R2000">
            <v>7292761.5350000001</v>
          </cell>
          <cell r="S2000" t="str">
            <v>Natural Gas</v>
          </cell>
        </row>
        <row r="2001">
          <cell r="A2001" t="str">
            <v>NJ</v>
          </cell>
          <cell r="F2001">
            <v>2009</v>
          </cell>
          <cell r="N2001">
            <v>416924.65700000001</v>
          </cell>
          <cell r="R2001">
            <v>6964126.7949999999</v>
          </cell>
          <cell r="S2001" t="str">
            <v>Natural Gas</v>
          </cell>
        </row>
        <row r="2002">
          <cell r="A2002" t="str">
            <v>NJ</v>
          </cell>
          <cell r="F2002">
            <v>2010</v>
          </cell>
          <cell r="N2002">
            <v>481054.57500000001</v>
          </cell>
          <cell r="R2002">
            <v>8087889.1840000004</v>
          </cell>
          <cell r="S2002" t="str">
            <v>Natural Gas</v>
          </cell>
        </row>
        <row r="2003">
          <cell r="A2003" t="str">
            <v>NJ</v>
          </cell>
          <cell r="F2003">
            <v>2011</v>
          </cell>
          <cell r="N2003">
            <v>486063.04</v>
          </cell>
          <cell r="R2003">
            <v>8178743.699</v>
          </cell>
          <cell r="S2003" t="str">
            <v>Natural Gas</v>
          </cell>
        </row>
        <row r="2004">
          <cell r="A2004" t="str">
            <v>NJ</v>
          </cell>
          <cell r="F2004">
            <v>2020</v>
          </cell>
          <cell r="N2004">
            <v>345038.64500000002</v>
          </cell>
          <cell r="R2004">
            <v>5805679.1030000001</v>
          </cell>
          <cell r="S2004" t="str">
            <v>Natural Gas</v>
          </cell>
        </row>
        <row r="2005">
          <cell r="A2005" t="str">
            <v>NJ</v>
          </cell>
          <cell r="F2005">
            <v>2021</v>
          </cell>
          <cell r="N2005">
            <v>292637.40700000001</v>
          </cell>
          <cell r="R2005">
            <v>4923966.63</v>
          </cell>
          <cell r="S2005" t="str">
            <v>Natural Gas</v>
          </cell>
        </row>
        <row r="2006">
          <cell r="A2006" t="str">
            <v>NJ</v>
          </cell>
          <cell r="F2006">
            <v>2022</v>
          </cell>
          <cell r="N2006">
            <v>480374.16399999999</v>
          </cell>
          <cell r="R2006">
            <v>8039980.5839999998</v>
          </cell>
          <cell r="S2006" t="str">
            <v>Natural Gas</v>
          </cell>
        </row>
        <row r="2007">
          <cell r="A2007" t="str">
            <v>NJ</v>
          </cell>
          <cell r="F2007">
            <v>2023</v>
          </cell>
          <cell r="N2007">
            <v>587717.41200000001</v>
          </cell>
          <cell r="R2007">
            <v>9875491.8920000009</v>
          </cell>
          <cell r="S2007" t="str">
            <v>Natural Gas</v>
          </cell>
        </row>
        <row r="2008">
          <cell r="A2008" t="str">
            <v>NJ</v>
          </cell>
          <cell r="F2008">
            <v>2009</v>
          </cell>
          <cell r="N2008">
            <v>454437.89199999999</v>
          </cell>
          <cell r="R2008">
            <v>7618221.5089999996</v>
          </cell>
          <cell r="S2008" t="str">
            <v>Natural Gas</v>
          </cell>
        </row>
        <row r="2009">
          <cell r="A2009" t="str">
            <v>NJ</v>
          </cell>
          <cell r="F2009">
            <v>2010</v>
          </cell>
          <cell r="N2009">
            <v>537436.20299999998</v>
          </cell>
          <cell r="R2009">
            <v>9043434.5409999993</v>
          </cell>
          <cell r="S2009" t="str">
            <v>Natural Gas</v>
          </cell>
        </row>
        <row r="2010">
          <cell r="A2010" t="str">
            <v>NJ</v>
          </cell>
          <cell r="F2010">
            <v>2011</v>
          </cell>
          <cell r="N2010">
            <v>548773.47100000002</v>
          </cell>
          <cell r="R2010">
            <v>9234106.1319999993</v>
          </cell>
          <cell r="S2010" t="str">
            <v>Natural Gas</v>
          </cell>
        </row>
        <row r="2011">
          <cell r="A2011" t="str">
            <v>NJ</v>
          </cell>
          <cell r="F2011">
            <v>2020</v>
          </cell>
          <cell r="N2011">
            <v>368565.28700000001</v>
          </cell>
          <cell r="R2011">
            <v>6201777.5870000003</v>
          </cell>
          <cell r="S2011" t="str">
            <v>Natural Gas</v>
          </cell>
        </row>
        <row r="2012">
          <cell r="A2012" t="str">
            <v>NJ</v>
          </cell>
          <cell r="F2012">
            <v>2021</v>
          </cell>
          <cell r="N2012">
            <v>285009.88299999997</v>
          </cell>
          <cell r="R2012">
            <v>4794953.3720000004</v>
          </cell>
          <cell r="S2012" t="str">
            <v>Natural Gas</v>
          </cell>
        </row>
        <row r="2013">
          <cell r="A2013" t="str">
            <v>NJ</v>
          </cell>
          <cell r="F2013">
            <v>2022</v>
          </cell>
          <cell r="N2013">
            <v>522107.91600000003</v>
          </cell>
          <cell r="R2013">
            <v>8784646.8959999997</v>
          </cell>
          <cell r="S2013" t="str">
            <v>Natural Gas</v>
          </cell>
        </row>
        <row r="2014">
          <cell r="A2014" t="str">
            <v>NJ</v>
          </cell>
          <cell r="F2014">
            <v>2023</v>
          </cell>
          <cell r="N2014">
            <v>570560.90300000005</v>
          </cell>
          <cell r="R2014">
            <v>9600748.6370000001</v>
          </cell>
          <cell r="S2014" t="str">
            <v>Natural Gas</v>
          </cell>
        </row>
        <row r="2015">
          <cell r="A2015" t="str">
            <v>NJ</v>
          </cell>
          <cell r="F2015">
            <v>2009</v>
          </cell>
          <cell r="N2015">
            <v>15695.65</v>
          </cell>
          <cell r="R2015">
            <v>253007.18100000001</v>
          </cell>
          <cell r="S2015" t="str">
            <v>Natural Gas</v>
          </cell>
        </row>
        <row r="2016">
          <cell r="A2016" t="str">
            <v>NJ</v>
          </cell>
          <cell r="F2016">
            <v>2010</v>
          </cell>
          <cell r="N2016">
            <v>26547.058000000001</v>
          </cell>
          <cell r="R2016">
            <v>438760.57299999997</v>
          </cell>
          <cell r="S2016" t="str">
            <v>Natural Gas</v>
          </cell>
        </row>
        <row r="2017">
          <cell r="A2017" t="str">
            <v>NJ</v>
          </cell>
          <cell r="F2017">
            <v>2011</v>
          </cell>
          <cell r="N2017">
            <v>13436.290999999999</v>
          </cell>
          <cell r="R2017">
            <v>220932.79800000001</v>
          </cell>
          <cell r="S2017" t="str">
            <v>Natural Gas</v>
          </cell>
        </row>
        <row r="2018">
          <cell r="A2018" t="str">
            <v>NJ</v>
          </cell>
          <cell r="F2018">
            <v>2020</v>
          </cell>
          <cell r="N2018">
            <v>1836.6590000000001</v>
          </cell>
          <cell r="R2018">
            <v>30287.616000000002</v>
          </cell>
          <cell r="S2018" t="str">
            <v>Natural Gas</v>
          </cell>
        </row>
        <row r="2019">
          <cell r="A2019" t="str">
            <v>NJ</v>
          </cell>
          <cell r="F2019">
            <v>2021</v>
          </cell>
          <cell r="N2019">
            <v>5019.7250000000004</v>
          </cell>
          <cell r="R2019">
            <v>84236.437000000005</v>
          </cell>
          <cell r="S2019" t="str">
            <v>Natural Gas</v>
          </cell>
        </row>
        <row r="2020">
          <cell r="A2020" t="str">
            <v>NJ</v>
          </cell>
          <cell r="F2020">
            <v>2022</v>
          </cell>
          <cell r="N2020">
            <v>13164.564</v>
          </cell>
          <cell r="R2020">
            <v>202827.79699999999</v>
          </cell>
          <cell r="S2020" t="str">
            <v>Natural Gas</v>
          </cell>
        </row>
        <row r="2021">
          <cell r="A2021" t="str">
            <v>NJ</v>
          </cell>
          <cell r="F2021">
            <v>2023</v>
          </cell>
          <cell r="N2021">
            <v>3608.0509999999999</v>
          </cell>
          <cell r="R2021">
            <v>60447.909</v>
          </cell>
          <cell r="S2021" t="str">
            <v>Natural Gas</v>
          </cell>
        </row>
        <row r="2022">
          <cell r="A2022" t="str">
            <v>NJ</v>
          </cell>
          <cell r="F2022">
            <v>2009</v>
          </cell>
          <cell r="N2022">
            <v>13443.349</v>
          </cell>
          <cell r="R2022">
            <v>219530.98199999999</v>
          </cell>
          <cell r="S2022" t="str">
            <v>Natural Gas</v>
          </cell>
        </row>
        <row r="2023">
          <cell r="A2023" t="str">
            <v>NJ</v>
          </cell>
          <cell r="F2023">
            <v>2010</v>
          </cell>
          <cell r="N2023">
            <v>29189.986000000001</v>
          </cell>
          <cell r="R2023">
            <v>483891.53</v>
          </cell>
          <cell r="S2023" t="str">
            <v>Natural Gas</v>
          </cell>
        </row>
        <row r="2024">
          <cell r="A2024" t="str">
            <v>NJ</v>
          </cell>
          <cell r="F2024">
            <v>2011</v>
          </cell>
          <cell r="N2024">
            <v>17863.758000000002</v>
          </cell>
          <cell r="R2024">
            <v>295309.99099999998</v>
          </cell>
          <cell r="S2024" t="str">
            <v>Natural Gas</v>
          </cell>
        </row>
        <row r="2025">
          <cell r="A2025" t="str">
            <v>NJ</v>
          </cell>
          <cell r="F2025">
            <v>2020</v>
          </cell>
          <cell r="N2025">
            <v>1835.376</v>
          </cell>
          <cell r="R2025">
            <v>30715.597000000002</v>
          </cell>
          <cell r="S2025" t="str">
            <v>Natural Gas</v>
          </cell>
        </row>
        <row r="2026">
          <cell r="A2026" t="str">
            <v>NJ</v>
          </cell>
          <cell r="F2026">
            <v>2021</v>
          </cell>
          <cell r="N2026">
            <v>4908.9139999999998</v>
          </cell>
          <cell r="R2026">
            <v>82304.994000000006</v>
          </cell>
          <cell r="S2026" t="str">
            <v>Natural Gas</v>
          </cell>
        </row>
        <row r="2027">
          <cell r="A2027" t="str">
            <v>NJ</v>
          </cell>
          <cell r="F2027">
            <v>2022</v>
          </cell>
          <cell r="N2027">
            <v>12327.205</v>
          </cell>
          <cell r="R2027">
            <v>196321.85800000001</v>
          </cell>
          <cell r="S2027" t="str">
            <v>Natural Gas</v>
          </cell>
        </row>
        <row r="2028">
          <cell r="A2028" t="str">
            <v>NJ</v>
          </cell>
          <cell r="F2028">
            <v>2023</v>
          </cell>
          <cell r="N2028">
            <v>3539.2849999999999</v>
          </cell>
          <cell r="R2028">
            <v>59033.552000000003</v>
          </cell>
          <cell r="S2028" t="str">
            <v>Natural Gas</v>
          </cell>
        </row>
        <row r="2029">
          <cell r="A2029" t="str">
            <v>NJ</v>
          </cell>
          <cell r="F2029">
            <v>2009</v>
          </cell>
          <cell r="N2029">
            <v>9272.8289999999997</v>
          </cell>
          <cell r="R2029">
            <v>152801.93</v>
          </cell>
          <cell r="S2029" t="str">
            <v>Natural Gas</v>
          </cell>
        </row>
        <row r="2030">
          <cell r="A2030" t="str">
            <v>NJ</v>
          </cell>
          <cell r="F2030">
            <v>2010</v>
          </cell>
          <cell r="N2030">
            <v>22927.147000000001</v>
          </cell>
          <cell r="R2030">
            <v>381068.984</v>
          </cell>
          <cell r="S2030" t="str">
            <v>Natural Gas</v>
          </cell>
        </row>
        <row r="2031">
          <cell r="A2031" t="str">
            <v>NJ</v>
          </cell>
          <cell r="F2031">
            <v>2011</v>
          </cell>
          <cell r="N2031">
            <v>14874.861999999999</v>
          </cell>
          <cell r="R2031">
            <v>245686.014</v>
          </cell>
          <cell r="S2031" t="str">
            <v>Natural Gas</v>
          </cell>
        </row>
        <row r="2032">
          <cell r="A2032" t="str">
            <v>NJ</v>
          </cell>
          <cell r="F2032">
            <v>2020</v>
          </cell>
          <cell r="N2032">
            <v>2294.13</v>
          </cell>
          <cell r="R2032">
            <v>38413.728999999999</v>
          </cell>
          <cell r="S2032" t="str">
            <v>Natural Gas</v>
          </cell>
        </row>
        <row r="2033">
          <cell r="A2033" t="str">
            <v>NJ</v>
          </cell>
          <cell r="F2033">
            <v>2021</v>
          </cell>
          <cell r="N2033">
            <v>5239.1899999999996</v>
          </cell>
          <cell r="R2033">
            <v>87990.154999999999</v>
          </cell>
          <cell r="S2033" t="str">
            <v>Natural Gas</v>
          </cell>
        </row>
        <row r="2034">
          <cell r="A2034" t="str">
            <v>NJ</v>
          </cell>
          <cell r="F2034">
            <v>2022</v>
          </cell>
          <cell r="N2034">
            <v>13060.022000000001</v>
          </cell>
          <cell r="R2034">
            <v>208592.476</v>
          </cell>
          <cell r="S2034" t="str">
            <v>Natural Gas</v>
          </cell>
        </row>
        <row r="2035">
          <cell r="A2035" t="str">
            <v>NJ</v>
          </cell>
          <cell r="F2035">
            <v>2023</v>
          </cell>
          <cell r="N2035">
            <v>5208.5730000000003</v>
          </cell>
          <cell r="R2035">
            <v>87191.573999999993</v>
          </cell>
          <cell r="S2035" t="str">
            <v>Natural Gas</v>
          </cell>
        </row>
        <row r="2036">
          <cell r="A2036" t="str">
            <v>NJ</v>
          </cell>
          <cell r="F2036">
            <v>2009</v>
          </cell>
          <cell r="N2036">
            <v>8628.3670000000002</v>
          </cell>
          <cell r="R2036">
            <v>137789.527</v>
          </cell>
          <cell r="S2036" t="str">
            <v>Natural Gas</v>
          </cell>
        </row>
        <row r="2037">
          <cell r="A2037" t="str">
            <v>NJ</v>
          </cell>
          <cell r="F2037">
            <v>2010</v>
          </cell>
          <cell r="N2037">
            <v>19643.173999999999</v>
          </cell>
          <cell r="R2037">
            <v>326541.62699999998</v>
          </cell>
          <cell r="S2037" t="str">
            <v>Natural Gas</v>
          </cell>
        </row>
        <row r="2038">
          <cell r="A2038" t="str">
            <v>NJ</v>
          </cell>
          <cell r="F2038">
            <v>2011</v>
          </cell>
          <cell r="N2038">
            <v>12648.335999999999</v>
          </cell>
          <cell r="R2038">
            <v>208167.274</v>
          </cell>
          <cell r="S2038" t="str">
            <v>Natural Gas</v>
          </cell>
        </row>
        <row r="2039">
          <cell r="A2039" t="str">
            <v>NJ</v>
          </cell>
          <cell r="F2039">
            <v>2020</v>
          </cell>
          <cell r="N2039">
            <v>1304.662</v>
          </cell>
          <cell r="R2039">
            <v>21767.152999999998</v>
          </cell>
          <cell r="S2039" t="str">
            <v>Natural Gas</v>
          </cell>
        </row>
        <row r="2040">
          <cell r="A2040" t="str">
            <v>NJ</v>
          </cell>
          <cell r="F2040">
            <v>2021</v>
          </cell>
          <cell r="N2040">
            <v>5461.0190000000002</v>
          </cell>
          <cell r="R2040">
            <v>89572.479000000007</v>
          </cell>
          <cell r="S2040" t="str">
            <v>Natural Gas</v>
          </cell>
        </row>
        <row r="2041">
          <cell r="A2041" t="str">
            <v>NJ</v>
          </cell>
          <cell r="F2041">
            <v>2022</v>
          </cell>
          <cell r="N2041">
            <v>14225.848</v>
          </cell>
          <cell r="R2041">
            <v>219854.413</v>
          </cell>
          <cell r="S2041" t="str">
            <v>Natural Gas</v>
          </cell>
        </row>
        <row r="2042">
          <cell r="A2042" t="str">
            <v>NJ</v>
          </cell>
          <cell r="F2042">
            <v>2023</v>
          </cell>
          <cell r="N2042">
            <v>4325.3950000000004</v>
          </cell>
          <cell r="R2042">
            <v>72438.217000000004</v>
          </cell>
          <cell r="S2042" t="str">
            <v>Natural Gas</v>
          </cell>
        </row>
        <row r="2043">
          <cell r="A2043" t="str">
            <v>NJ</v>
          </cell>
          <cell r="F2043">
            <v>2009</v>
          </cell>
          <cell r="N2043">
            <v>726332.62699999998</v>
          </cell>
          <cell r="R2043">
            <v>7168752.0020000003</v>
          </cell>
          <cell r="S2043" t="str">
            <v>Coal</v>
          </cell>
        </row>
        <row r="2044">
          <cell r="A2044" t="str">
            <v>NJ</v>
          </cell>
          <cell r="F2044">
            <v>2010</v>
          </cell>
          <cell r="N2044">
            <v>1195678.797</v>
          </cell>
          <cell r="R2044">
            <v>11628949.038000001</v>
          </cell>
          <cell r="S2044" t="str">
            <v>Coal</v>
          </cell>
        </row>
        <row r="2045">
          <cell r="A2045" t="str">
            <v>NJ</v>
          </cell>
          <cell r="F2045">
            <v>2011</v>
          </cell>
          <cell r="N2045">
            <v>527794.80500000005</v>
          </cell>
          <cell r="R2045">
            <v>5314491.7460000003</v>
          </cell>
          <cell r="S2045" t="str">
            <v>Coal</v>
          </cell>
        </row>
        <row r="2046">
          <cell r="A2046" t="str">
            <v>NJ</v>
          </cell>
          <cell r="F2046">
            <v>2009</v>
          </cell>
          <cell r="N2046">
            <v>871662.49399999995</v>
          </cell>
          <cell r="R2046">
            <v>8580108.6089999992</v>
          </cell>
          <cell r="S2046" t="str">
            <v>Coal</v>
          </cell>
        </row>
        <row r="2047">
          <cell r="A2047" t="str">
            <v>NJ</v>
          </cell>
          <cell r="F2047">
            <v>2010</v>
          </cell>
          <cell r="N2047">
            <v>936193.21299999999</v>
          </cell>
          <cell r="R2047">
            <v>9206852.9360000007</v>
          </cell>
          <cell r="S2047" t="str">
            <v>Coal</v>
          </cell>
        </row>
        <row r="2048">
          <cell r="A2048" t="str">
            <v>NJ</v>
          </cell>
          <cell r="F2048">
            <v>2011</v>
          </cell>
          <cell r="N2048">
            <v>450052.94500000001</v>
          </cell>
          <cell r="R2048">
            <v>4606209.4630000005</v>
          </cell>
          <cell r="S2048" t="str">
            <v>Coal</v>
          </cell>
        </row>
        <row r="2049">
          <cell r="A2049" t="str">
            <v>NJ</v>
          </cell>
          <cell r="F2049">
            <v>2009</v>
          </cell>
          <cell r="N2049">
            <v>444.9</v>
          </cell>
          <cell r="R2049">
            <v>5494</v>
          </cell>
          <cell r="S2049" t="str">
            <v>Diesel Oil</v>
          </cell>
        </row>
        <row r="2050">
          <cell r="A2050" t="str">
            <v>NJ</v>
          </cell>
          <cell r="F2050">
            <v>2010</v>
          </cell>
          <cell r="S2050" t="str">
            <v>Diesel Oil</v>
          </cell>
        </row>
        <row r="2051">
          <cell r="A2051" t="str">
            <v>NJ</v>
          </cell>
          <cell r="F2051">
            <v>2011</v>
          </cell>
          <cell r="N2051">
            <v>507.2</v>
          </cell>
          <cell r="R2051">
            <v>6263</v>
          </cell>
          <cell r="S2051" t="str">
            <v>Diesel Oil</v>
          </cell>
        </row>
        <row r="2052">
          <cell r="A2052" t="str">
            <v>NJ</v>
          </cell>
          <cell r="F2052">
            <v>2009</v>
          </cell>
          <cell r="N2052">
            <v>345.4</v>
          </cell>
          <cell r="R2052">
            <v>4267.1000000000004</v>
          </cell>
          <cell r="S2052" t="str">
            <v>Diesel Oil</v>
          </cell>
        </row>
        <row r="2053">
          <cell r="A2053" t="str">
            <v>NJ</v>
          </cell>
          <cell r="F2053">
            <v>2010</v>
          </cell>
          <cell r="N2053">
            <v>730.2</v>
          </cell>
          <cell r="R2053">
            <v>9016.2999999999993</v>
          </cell>
          <cell r="S2053" t="str">
            <v>Diesel Oil</v>
          </cell>
        </row>
        <row r="2054">
          <cell r="A2054" t="str">
            <v>NJ</v>
          </cell>
          <cell r="F2054">
            <v>2011</v>
          </cell>
          <cell r="N2054">
            <v>400.1</v>
          </cell>
          <cell r="R2054">
            <v>4936.8</v>
          </cell>
          <cell r="S2054" t="str">
            <v>Diesel Oil</v>
          </cell>
        </row>
        <row r="2055">
          <cell r="A2055" t="str">
            <v>NJ</v>
          </cell>
          <cell r="F2055">
            <v>2009</v>
          </cell>
          <cell r="N2055">
            <v>7738.7030000000004</v>
          </cell>
          <cell r="R2055">
            <v>110204.908</v>
          </cell>
          <cell r="S2055" t="str">
            <v>Residual Oil</v>
          </cell>
        </row>
        <row r="2056">
          <cell r="A2056" t="str">
            <v>NJ</v>
          </cell>
          <cell r="F2056">
            <v>2010</v>
          </cell>
          <cell r="N2056">
            <v>24033.313999999998</v>
          </cell>
          <cell r="R2056">
            <v>394207.94</v>
          </cell>
          <cell r="S2056" t="str">
            <v>Residual Oil</v>
          </cell>
        </row>
        <row r="2057">
          <cell r="A2057" t="str">
            <v>NJ</v>
          </cell>
          <cell r="F2057">
            <v>2011</v>
          </cell>
          <cell r="N2057">
            <v>28948.226999999999</v>
          </cell>
          <cell r="R2057">
            <v>487092.33799999999</v>
          </cell>
          <cell r="S2057" t="str">
            <v>Residual Oil</v>
          </cell>
        </row>
        <row r="2058">
          <cell r="A2058" t="str">
            <v>NJ</v>
          </cell>
          <cell r="F2058">
            <v>2009</v>
          </cell>
          <cell r="N2058">
            <v>213.3</v>
          </cell>
          <cell r="R2058">
            <v>2632</v>
          </cell>
          <cell r="S2058" t="str">
            <v>Diesel Oil</v>
          </cell>
        </row>
        <row r="2059">
          <cell r="A2059" t="str">
            <v>NJ</v>
          </cell>
          <cell r="F2059">
            <v>2010</v>
          </cell>
          <cell r="S2059" t="str">
            <v>Diesel Oil</v>
          </cell>
        </row>
        <row r="2060">
          <cell r="A2060" t="str">
            <v>NJ</v>
          </cell>
          <cell r="F2060">
            <v>2011</v>
          </cell>
          <cell r="N2060">
            <v>916</v>
          </cell>
          <cell r="R2060">
            <v>11308</v>
          </cell>
          <cell r="S2060" t="str">
            <v>Diesel Oil</v>
          </cell>
        </row>
        <row r="2061">
          <cell r="A2061" t="str">
            <v>NJ</v>
          </cell>
          <cell r="F2061">
            <v>2009</v>
          </cell>
          <cell r="N2061">
            <v>7868.3609999999999</v>
          </cell>
          <cell r="R2061">
            <v>109125.605</v>
          </cell>
          <cell r="S2061" t="str">
            <v>Residual Oil</v>
          </cell>
        </row>
        <row r="2062">
          <cell r="A2062" t="str">
            <v>NJ</v>
          </cell>
          <cell r="F2062">
            <v>2010</v>
          </cell>
          <cell r="N2062">
            <v>17263.951000000001</v>
          </cell>
          <cell r="R2062">
            <v>290149.342</v>
          </cell>
          <cell r="S2062" t="str">
            <v>Residual Oil</v>
          </cell>
        </row>
        <row r="2063">
          <cell r="A2063" t="str">
            <v>NJ</v>
          </cell>
          <cell r="F2063">
            <v>2011</v>
          </cell>
          <cell r="N2063">
            <v>17742.851999999999</v>
          </cell>
          <cell r="R2063">
            <v>298550.701</v>
          </cell>
          <cell r="S2063" t="str">
            <v>Residual Oil</v>
          </cell>
        </row>
        <row r="2064">
          <cell r="A2064" t="str">
            <v>NJ</v>
          </cell>
          <cell r="F2064">
            <v>2009</v>
          </cell>
          <cell r="N2064">
            <v>12675.437</v>
          </cell>
          <cell r="R2064">
            <v>184111.644</v>
          </cell>
          <cell r="S2064" t="str">
            <v>Residual Oil</v>
          </cell>
        </row>
        <row r="2065">
          <cell r="A2065" t="str">
            <v>NJ</v>
          </cell>
          <cell r="F2065">
            <v>2010</v>
          </cell>
          <cell r="N2065">
            <v>24785.91</v>
          </cell>
          <cell r="R2065">
            <v>403202.685</v>
          </cell>
          <cell r="S2065" t="str">
            <v>Residual Oil</v>
          </cell>
        </row>
        <row r="2066">
          <cell r="A2066" t="str">
            <v>NJ</v>
          </cell>
          <cell r="F2066">
            <v>2011</v>
          </cell>
          <cell r="N2066">
            <v>16628.5</v>
          </cell>
          <cell r="R2066">
            <v>277003.86099999998</v>
          </cell>
          <cell r="S2066" t="str">
            <v>Residual Oil</v>
          </cell>
        </row>
        <row r="2067">
          <cell r="A2067" t="str">
            <v>NJ</v>
          </cell>
          <cell r="F2067">
            <v>2009</v>
          </cell>
          <cell r="N2067">
            <v>14052.775</v>
          </cell>
          <cell r="R2067">
            <v>207191.18400000001</v>
          </cell>
          <cell r="S2067" t="str">
            <v>Residual Oil</v>
          </cell>
        </row>
        <row r="2068">
          <cell r="A2068" t="str">
            <v>NJ</v>
          </cell>
          <cell r="F2068">
            <v>2010</v>
          </cell>
          <cell r="N2068">
            <v>18192.171999999999</v>
          </cell>
          <cell r="R2068">
            <v>299956.44900000002</v>
          </cell>
          <cell r="S2068" t="str">
            <v>Residual Oil</v>
          </cell>
        </row>
        <row r="2069">
          <cell r="A2069" t="str">
            <v>NJ</v>
          </cell>
          <cell r="F2069">
            <v>2011</v>
          </cell>
          <cell r="N2069">
            <v>15194.495000000001</v>
          </cell>
          <cell r="R2069">
            <v>265047.12900000002</v>
          </cell>
          <cell r="S2069" t="str">
            <v>Residual Oil</v>
          </cell>
        </row>
        <row r="2070">
          <cell r="A2070" t="str">
            <v>NJ</v>
          </cell>
          <cell r="F2070">
            <v>2020</v>
          </cell>
          <cell r="N2070">
            <v>1485966.328</v>
          </cell>
          <cell r="R2070">
            <v>24978556.541999999</v>
          </cell>
          <cell r="S2070" t="str">
            <v>Natural Gas</v>
          </cell>
        </row>
        <row r="2071">
          <cell r="A2071" t="str">
            <v>NJ</v>
          </cell>
          <cell r="F2071">
            <v>2021</v>
          </cell>
          <cell r="N2071">
            <v>1368205.08</v>
          </cell>
          <cell r="R2071">
            <v>23022601.300999999</v>
          </cell>
          <cell r="S2071" t="str">
            <v>Natural Gas</v>
          </cell>
        </row>
        <row r="2072">
          <cell r="A2072" t="str">
            <v>NJ</v>
          </cell>
          <cell r="F2072">
            <v>2022</v>
          </cell>
          <cell r="N2072">
            <v>1097215.9369999999</v>
          </cell>
          <cell r="R2072">
            <v>18451195.874000002</v>
          </cell>
          <cell r="S2072" t="str">
            <v>Natural Gas</v>
          </cell>
        </row>
        <row r="2073">
          <cell r="A2073" t="str">
            <v>NJ</v>
          </cell>
          <cell r="F2073">
            <v>2023</v>
          </cell>
          <cell r="N2073">
            <v>1321921.1140000001</v>
          </cell>
          <cell r="R2073">
            <v>22225226.030999999</v>
          </cell>
          <cell r="S2073" t="str">
            <v>Natural Gas</v>
          </cell>
        </row>
        <row r="2074">
          <cell r="A2074" t="str">
            <v>NJ</v>
          </cell>
          <cell r="F2074">
            <v>2009</v>
          </cell>
          <cell r="N2074">
            <v>19564.816999999999</v>
          </cell>
          <cell r="R2074">
            <v>191516.02</v>
          </cell>
          <cell r="S2074" t="str">
            <v>Coal</v>
          </cell>
        </row>
        <row r="2075">
          <cell r="A2075" t="str">
            <v>NJ</v>
          </cell>
          <cell r="F2075">
            <v>2010</v>
          </cell>
          <cell r="N2075">
            <v>5220.5379999999996</v>
          </cell>
          <cell r="R2075">
            <v>62266.383000000002</v>
          </cell>
          <cell r="S2075" t="str">
            <v>Coal</v>
          </cell>
        </row>
        <row r="2076">
          <cell r="A2076" t="str">
            <v>NJ</v>
          </cell>
          <cell r="F2076">
            <v>2011</v>
          </cell>
          <cell r="N2076">
            <v>3569.7420000000002</v>
          </cell>
          <cell r="R2076">
            <v>43957.118000000002</v>
          </cell>
          <cell r="S2076" t="str">
            <v>Residual Oil</v>
          </cell>
        </row>
        <row r="2077">
          <cell r="A2077" t="str">
            <v>NJ</v>
          </cell>
          <cell r="F2077">
            <v>2020</v>
          </cell>
          <cell r="N2077">
            <v>38415.629999999997</v>
          </cell>
          <cell r="R2077">
            <v>646348.79299999995</v>
          </cell>
          <cell r="S2077" t="str">
            <v>Natural Gas</v>
          </cell>
        </row>
        <row r="2078">
          <cell r="A2078" t="str">
            <v>NJ</v>
          </cell>
          <cell r="F2078">
            <v>2021</v>
          </cell>
          <cell r="N2078">
            <v>26170.952000000001</v>
          </cell>
          <cell r="R2078">
            <v>440403.23300000001</v>
          </cell>
          <cell r="S2078" t="str">
            <v>Natural Gas</v>
          </cell>
        </row>
        <row r="2079">
          <cell r="A2079" t="str">
            <v>NJ</v>
          </cell>
          <cell r="F2079">
            <v>2022</v>
          </cell>
          <cell r="N2079">
            <v>41191.839</v>
          </cell>
          <cell r="R2079">
            <v>693145.51199999999</v>
          </cell>
          <cell r="S2079" t="str">
            <v>Natural Gas</v>
          </cell>
        </row>
        <row r="2080">
          <cell r="A2080" t="str">
            <v>NJ</v>
          </cell>
          <cell r="F2080">
            <v>2023</v>
          </cell>
          <cell r="N2080">
            <v>41615.553999999996</v>
          </cell>
          <cell r="R2080">
            <v>699870.10499999998</v>
          </cell>
          <cell r="S2080" t="str">
            <v>Natural Gas</v>
          </cell>
        </row>
        <row r="2081">
          <cell r="A2081" t="str">
            <v>NY</v>
          </cell>
          <cell r="F2081">
            <v>2009</v>
          </cell>
          <cell r="N2081">
            <v>17156.541000000001</v>
          </cell>
          <cell r="R2081">
            <v>221334.41</v>
          </cell>
          <cell r="S2081" t="str">
            <v>Residual Oil</v>
          </cell>
        </row>
        <row r="2082">
          <cell r="A2082" t="str">
            <v>NY</v>
          </cell>
          <cell r="F2082">
            <v>2010</v>
          </cell>
          <cell r="N2082">
            <v>3946.1350000000002</v>
          </cell>
          <cell r="R2082">
            <v>54513.716</v>
          </cell>
          <cell r="S2082" t="str">
            <v>Residual Oil</v>
          </cell>
        </row>
        <row r="2083">
          <cell r="A2083" t="str">
            <v>NY</v>
          </cell>
          <cell r="F2083">
            <v>2011</v>
          </cell>
          <cell r="N2083">
            <v>7587.241</v>
          </cell>
          <cell r="R2083">
            <v>109372.833</v>
          </cell>
          <cell r="S2083" t="str">
            <v>Residual Oil</v>
          </cell>
        </row>
        <row r="2084">
          <cell r="A2084" t="str">
            <v>NY</v>
          </cell>
          <cell r="F2084">
            <v>2012</v>
          </cell>
          <cell r="N2084">
            <v>5472.0550000000003</v>
          </cell>
          <cell r="R2084">
            <v>92314.463000000003</v>
          </cell>
          <cell r="S2084" t="str">
            <v>Residual Oil</v>
          </cell>
        </row>
        <row r="2085">
          <cell r="A2085" t="str">
            <v>NY</v>
          </cell>
          <cell r="F2085">
            <v>2014</v>
          </cell>
          <cell r="N2085">
            <v>3139.92</v>
          </cell>
          <cell r="R2085">
            <v>52968.527999999998</v>
          </cell>
          <cell r="S2085" t="str">
            <v>Residual Oil</v>
          </cell>
        </row>
        <row r="2086">
          <cell r="A2086" t="str">
            <v>NY</v>
          </cell>
          <cell r="F2086">
            <v>2015</v>
          </cell>
          <cell r="N2086">
            <v>6221.3379999999997</v>
          </cell>
          <cell r="R2086">
            <v>104623.91899999999</v>
          </cell>
          <cell r="S2086" t="str">
            <v>Natural Gas</v>
          </cell>
        </row>
        <row r="2087">
          <cell r="A2087" t="str">
            <v>NY</v>
          </cell>
          <cell r="F2087">
            <v>2016</v>
          </cell>
          <cell r="N2087">
            <v>2854.9569999999999</v>
          </cell>
          <cell r="R2087">
            <v>44920.110999999997</v>
          </cell>
          <cell r="S2087" t="str">
            <v>Natural Gas</v>
          </cell>
        </row>
        <row r="2088">
          <cell r="A2088" t="str">
            <v>NY</v>
          </cell>
          <cell r="F2088">
            <v>2017</v>
          </cell>
          <cell r="N2088">
            <v>811.81899999999996</v>
          </cell>
          <cell r="R2088">
            <v>13690.742</v>
          </cell>
          <cell r="S2088" t="str">
            <v>Natural Gas</v>
          </cell>
        </row>
        <row r="2089">
          <cell r="A2089" t="str">
            <v>NY</v>
          </cell>
          <cell r="F2089">
            <v>2018</v>
          </cell>
          <cell r="N2089">
            <v>3422.9180000000001</v>
          </cell>
          <cell r="R2089">
            <v>56267.868999999999</v>
          </cell>
          <cell r="S2089" t="str">
            <v>Natural Gas</v>
          </cell>
        </row>
        <row r="2090">
          <cell r="A2090" t="str">
            <v>NY</v>
          </cell>
          <cell r="F2090">
            <v>2019</v>
          </cell>
          <cell r="N2090">
            <v>1191.9880000000001</v>
          </cell>
          <cell r="R2090">
            <v>20107.064999999999</v>
          </cell>
          <cell r="S2090" t="str">
            <v>Natural Gas</v>
          </cell>
        </row>
        <row r="2091">
          <cell r="A2091" t="str">
            <v>NY</v>
          </cell>
          <cell r="F2091">
            <v>2020</v>
          </cell>
          <cell r="N2091">
            <v>1031.047</v>
          </cell>
          <cell r="R2091">
            <v>17395.153999999999</v>
          </cell>
          <cell r="S2091" t="str">
            <v>Natural Gas</v>
          </cell>
        </row>
        <row r="2092">
          <cell r="A2092" t="str">
            <v>NY</v>
          </cell>
          <cell r="F2092">
            <v>2021</v>
          </cell>
          <cell r="N2092">
            <v>1343.962</v>
          </cell>
          <cell r="R2092">
            <v>22676.617999999999</v>
          </cell>
          <cell r="S2092" t="str">
            <v>Natural Gas</v>
          </cell>
        </row>
        <row r="2093">
          <cell r="A2093" t="str">
            <v>NY</v>
          </cell>
          <cell r="F2093">
            <v>2022</v>
          </cell>
          <cell r="N2093">
            <v>1041.8720000000001</v>
          </cell>
          <cell r="R2093">
            <v>17569.146000000001</v>
          </cell>
          <cell r="S2093" t="str">
            <v>Natural Gas</v>
          </cell>
        </row>
        <row r="2094">
          <cell r="A2094" t="str">
            <v>NY</v>
          </cell>
          <cell r="F2094">
            <v>2023</v>
          </cell>
          <cell r="N2094">
            <v>1375.56</v>
          </cell>
          <cell r="R2094">
            <v>23203.441999999999</v>
          </cell>
          <cell r="S2094" t="str">
            <v>Natural Gas</v>
          </cell>
        </row>
        <row r="2095">
          <cell r="A2095" t="str">
            <v>NY</v>
          </cell>
          <cell r="F2095">
            <v>2009</v>
          </cell>
          <cell r="N2095">
            <v>10867.998</v>
          </cell>
          <cell r="R2095">
            <v>142576.011</v>
          </cell>
          <cell r="S2095" t="str">
            <v>Residual Oil</v>
          </cell>
        </row>
        <row r="2096">
          <cell r="A2096" t="str">
            <v>NY</v>
          </cell>
          <cell r="F2096">
            <v>2010</v>
          </cell>
          <cell r="N2096">
            <v>4850.1329999999998</v>
          </cell>
          <cell r="R2096">
            <v>64366.396000000001</v>
          </cell>
          <cell r="S2096" t="str">
            <v>Residual Oil</v>
          </cell>
        </row>
        <row r="2097">
          <cell r="A2097" t="str">
            <v>NY</v>
          </cell>
          <cell r="F2097">
            <v>2011</v>
          </cell>
          <cell r="N2097">
            <v>8373.5079999999998</v>
          </cell>
          <cell r="R2097">
            <v>118028.66800000001</v>
          </cell>
          <cell r="S2097" t="str">
            <v>Residual Oil</v>
          </cell>
        </row>
        <row r="2098">
          <cell r="A2098" t="str">
            <v>NY</v>
          </cell>
          <cell r="F2098">
            <v>2012</v>
          </cell>
          <cell r="N2098">
            <v>3921.393</v>
          </cell>
          <cell r="R2098">
            <v>66155.820999999996</v>
          </cell>
          <cell r="S2098" t="str">
            <v>Residual Oil</v>
          </cell>
        </row>
        <row r="2099">
          <cell r="A2099" t="str">
            <v>NY</v>
          </cell>
          <cell r="F2099">
            <v>2014</v>
          </cell>
          <cell r="N2099">
            <v>2321.7919999999999</v>
          </cell>
          <cell r="R2099">
            <v>39143.962</v>
          </cell>
          <cell r="S2099" t="str">
            <v>Residual Oil</v>
          </cell>
        </row>
        <row r="2100">
          <cell r="A2100" t="str">
            <v>NY</v>
          </cell>
          <cell r="F2100">
            <v>2015</v>
          </cell>
          <cell r="N2100">
            <v>9314.3439999999991</v>
          </cell>
          <cell r="R2100">
            <v>155449.13399999999</v>
          </cell>
          <cell r="S2100" t="str">
            <v>Natural Gas</v>
          </cell>
        </row>
        <row r="2101">
          <cell r="A2101" t="str">
            <v>NY</v>
          </cell>
          <cell r="F2101">
            <v>2016</v>
          </cell>
          <cell r="N2101">
            <v>1986.0129999999999</v>
          </cell>
          <cell r="R2101">
            <v>31697.433000000001</v>
          </cell>
          <cell r="S2101" t="str">
            <v>Natural Gas</v>
          </cell>
        </row>
        <row r="2102">
          <cell r="A2102" t="str">
            <v>NY</v>
          </cell>
          <cell r="F2102">
            <v>2017</v>
          </cell>
          <cell r="N2102">
            <v>902.38</v>
          </cell>
          <cell r="R2102">
            <v>15221.656999999999</v>
          </cell>
          <cell r="S2102" t="str">
            <v>Natural Gas</v>
          </cell>
        </row>
        <row r="2103">
          <cell r="A2103" t="str">
            <v>NY</v>
          </cell>
          <cell r="F2103">
            <v>2018</v>
          </cell>
          <cell r="N2103">
            <v>2501.2739999999999</v>
          </cell>
          <cell r="R2103">
            <v>42191.006000000001</v>
          </cell>
          <cell r="S2103" t="str">
            <v>Natural Gas</v>
          </cell>
        </row>
        <row r="2104">
          <cell r="A2104" t="str">
            <v>NY</v>
          </cell>
          <cell r="F2104">
            <v>2019</v>
          </cell>
          <cell r="N2104">
            <v>1065.7249999999999</v>
          </cell>
          <cell r="R2104">
            <v>17982.235000000001</v>
          </cell>
          <cell r="S2104" t="str">
            <v>Natural Gas</v>
          </cell>
        </row>
        <row r="2105">
          <cell r="A2105" t="str">
            <v>NY</v>
          </cell>
          <cell r="F2105">
            <v>2020</v>
          </cell>
          <cell r="N2105">
            <v>1241.308</v>
          </cell>
          <cell r="R2105">
            <v>20936.763999999999</v>
          </cell>
          <cell r="S2105" t="str">
            <v>Natural Gas</v>
          </cell>
        </row>
        <row r="2106">
          <cell r="A2106" t="str">
            <v>NY</v>
          </cell>
          <cell r="F2106">
            <v>2021</v>
          </cell>
          <cell r="N2106">
            <v>1333.018</v>
          </cell>
          <cell r="R2106">
            <v>22486.922999999999</v>
          </cell>
          <cell r="S2106" t="str">
            <v>Natural Gas</v>
          </cell>
        </row>
        <row r="2107">
          <cell r="A2107" t="str">
            <v>NY</v>
          </cell>
          <cell r="F2107">
            <v>2022</v>
          </cell>
          <cell r="N2107">
            <v>1004.662</v>
          </cell>
          <cell r="R2107">
            <v>16951.636999999999</v>
          </cell>
          <cell r="S2107" t="str">
            <v>Natural Gas</v>
          </cell>
        </row>
        <row r="2108">
          <cell r="A2108" t="str">
            <v>NY</v>
          </cell>
          <cell r="F2108">
            <v>2023</v>
          </cell>
          <cell r="N2108">
            <v>1089.1780000000001</v>
          </cell>
          <cell r="R2108">
            <v>18378.244999999999</v>
          </cell>
          <cell r="S2108" t="str">
            <v>Natural Gas</v>
          </cell>
        </row>
        <row r="2109">
          <cell r="A2109" t="str">
            <v>NY</v>
          </cell>
          <cell r="F2109">
            <v>2009</v>
          </cell>
          <cell r="N2109">
            <v>813472.90700000001</v>
          </cell>
          <cell r="R2109">
            <v>7936341.7000000002</v>
          </cell>
          <cell r="S2109" t="str">
            <v>Coal</v>
          </cell>
        </row>
        <row r="2110">
          <cell r="A2110" t="str">
            <v>NY</v>
          </cell>
          <cell r="F2110">
            <v>2010</v>
          </cell>
          <cell r="N2110">
            <v>708179.51100000006</v>
          </cell>
          <cell r="R2110">
            <v>6938470.7209999999</v>
          </cell>
          <cell r="S2110" t="str">
            <v>Coal</v>
          </cell>
        </row>
        <row r="2111">
          <cell r="A2111" t="str">
            <v>NY</v>
          </cell>
          <cell r="F2111">
            <v>2011</v>
          </cell>
          <cell r="N2111">
            <v>349809.179</v>
          </cell>
          <cell r="R2111">
            <v>3432199.3130000001</v>
          </cell>
          <cell r="S2111" t="str">
            <v>Coal</v>
          </cell>
        </row>
        <row r="2112">
          <cell r="A2112" t="str">
            <v>NY</v>
          </cell>
          <cell r="F2112">
            <v>2012</v>
          </cell>
          <cell r="N2112">
            <v>110483.421</v>
          </cell>
          <cell r="R2112">
            <v>1110497.8</v>
          </cell>
          <cell r="S2112" t="str">
            <v>Coal</v>
          </cell>
        </row>
        <row r="2113">
          <cell r="A2113" t="str">
            <v>NY</v>
          </cell>
          <cell r="F2113">
            <v>2015</v>
          </cell>
          <cell r="N2113">
            <v>13205.098</v>
          </cell>
          <cell r="R2113">
            <v>222765.796</v>
          </cell>
          <cell r="S2113" t="str">
            <v>Natural Gas</v>
          </cell>
        </row>
        <row r="2114">
          <cell r="A2114" t="str">
            <v>NY</v>
          </cell>
          <cell r="F2114">
            <v>2016</v>
          </cell>
          <cell r="N2114">
            <v>5506.7070000000003</v>
          </cell>
          <cell r="R2114">
            <v>92904.508000000002</v>
          </cell>
          <cell r="S2114" t="str">
            <v>Natural Gas</v>
          </cell>
        </row>
        <row r="2115">
          <cell r="A2115" t="str">
            <v>NY</v>
          </cell>
          <cell r="F2115">
            <v>2017</v>
          </cell>
          <cell r="N2115">
            <v>1321.3979999999999</v>
          </cell>
          <cell r="R2115">
            <v>22294.721000000001</v>
          </cell>
          <cell r="S2115" t="str">
            <v>Natural Gas</v>
          </cell>
        </row>
        <row r="2116">
          <cell r="A2116" t="str">
            <v>NY</v>
          </cell>
          <cell r="F2116">
            <v>2018</v>
          </cell>
          <cell r="N2116">
            <v>13968.698</v>
          </cell>
          <cell r="R2116">
            <v>235658.32</v>
          </cell>
          <cell r="S2116" t="str">
            <v>Natural Gas</v>
          </cell>
        </row>
        <row r="2117">
          <cell r="A2117" t="str">
            <v>NY</v>
          </cell>
          <cell r="F2117">
            <v>2019</v>
          </cell>
          <cell r="N2117">
            <v>1910.1949999999999</v>
          </cell>
          <cell r="R2117">
            <v>32221.203000000001</v>
          </cell>
          <cell r="S2117" t="str">
            <v>Natural Gas</v>
          </cell>
        </row>
        <row r="2118">
          <cell r="A2118" t="str">
            <v>NY</v>
          </cell>
          <cell r="F2118">
            <v>2020</v>
          </cell>
          <cell r="N2118">
            <v>1763.568</v>
          </cell>
          <cell r="R2118">
            <v>29748.256000000001</v>
          </cell>
          <cell r="S2118" t="str">
            <v>Natural Gas</v>
          </cell>
        </row>
        <row r="2119">
          <cell r="A2119" t="str">
            <v>NY</v>
          </cell>
          <cell r="F2119">
            <v>2021</v>
          </cell>
          <cell r="N2119">
            <v>1798.5309999999999</v>
          </cell>
          <cell r="R2119">
            <v>30333.165000000001</v>
          </cell>
          <cell r="S2119" t="str">
            <v>Natural Gas</v>
          </cell>
        </row>
        <row r="2120">
          <cell r="A2120" t="str">
            <v>NY</v>
          </cell>
          <cell r="F2120">
            <v>2022</v>
          </cell>
          <cell r="N2120">
            <v>3724.8519999999999</v>
          </cell>
          <cell r="R2120">
            <v>62836.720999999998</v>
          </cell>
          <cell r="S2120" t="str">
            <v>Natural Gas</v>
          </cell>
        </row>
        <row r="2121">
          <cell r="A2121" t="str">
            <v>NY</v>
          </cell>
          <cell r="F2121">
            <v>2023</v>
          </cell>
          <cell r="N2121">
            <v>2872.6039999999998</v>
          </cell>
          <cell r="R2121">
            <v>48459.489000000001</v>
          </cell>
          <cell r="S2121" t="str">
            <v>Natural Gas</v>
          </cell>
        </row>
        <row r="2122">
          <cell r="A2122" t="str">
            <v>NY</v>
          </cell>
          <cell r="F2122">
            <v>2009</v>
          </cell>
          <cell r="N2122">
            <v>1288838.9350000001</v>
          </cell>
          <cell r="R2122">
            <v>12576757.181</v>
          </cell>
          <cell r="S2122" t="str">
            <v>Coal</v>
          </cell>
        </row>
        <row r="2123">
          <cell r="A2123" t="str">
            <v>NY</v>
          </cell>
          <cell r="F2123">
            <v>2010</v>
          </cell>
          <cell r="N2123">
            <v>1058888.855</v>
          </cell>
          <cell r="R2123">
            <v>10354382.363</v>
          </cell>
          <cell r="S2123" t="str">
            <v>Coal</v>
          </cell>
        </row>
        <row r="2124">
          <cell r="A2124" t="str">
            <v>NY</v>
          </cell>
          <cell r="F2124">
            <v>2011</v>
          </cell>
          <cell r="N2124">
            <v>603537.25300000003</v>
          </cell>
          <cell r="R2124">
            <v>5912299.949</v>
          </cell>
          <cell r="S2124" t="str">
            <v>Coal</v>
          </cell>
        </row>
        <row r="2125">
          <cell r="A2125" t="str">
            <v>NY</v>
          </cell>
          <cell r="F2125">
            <v>2012</v>
          </cell>
          <cell r="N2125">
            <v>212105.685</v>
          </cell>
          <cell r="R2125">
            <v>2096727.0260000001</v>
          </cell>
          <cell r="S2125" t="str">
            <v>Coal</v>
          </cell>
        </row>
        <row r="2126">
          <cell r="A2126" t="str">
            <v>NY</v>
          </cell>
          <cell r="F2126">
            <v>2015</v>
          </cell>
          <cell r="N2126">
            <v>41570.873</v>
          </cell>
          <cell r="R2126">
            <v>683757</v>
          </cell>
          <cell r="S2126" t="str">
            <v>Natural Gas</v>
          </cell>
        </row>
        <row r="2127">
          <cell r="A2127" t="str">
            <v>NY</v>
          </cell>
          <cell r="F2127">
            <v>2016</v>
          </cell>
          <cell r="N2127">
            <v>6216.2640000000001</v>
          </cell>
          <cell r="R2127">
            <v>104857.281</v>
          </cell>
          <cell r="S2127" t="str">
            <v>Natural Gas</v>
          </cell>
        </row>
        <row r="2128">
          <cell r="A2128" t="str">
            <v>NY</v>
          </cell>
          <cell r="F2128">
            <v>2017</v>
          </cell>
          <cell r="N2128">
            <v>2918.8539999999998</v>
          </cell>
          <cell r="R2128">
            <v>49229.381000000001</v>
          </cell>
          <cell r="S2128" t="str">
            <v>Natural Gas</v>
          </cell>
        </row>
        <row r="2129">
          <cell r="A2129" t="str">
            <v>NY</v>
          </cell>
          <cell r="F2129">
            <v>2018</v>
          </cell>
          <cell r="N2129">
            <v>6285.5370000000003</v>
          </cell>
          <cell r="R2129">
            <v>106037.79700000001</v>
          </cell>
          <cell r="S2129" t="str">
            <v>Natural Gas</v>
          </cell>
        </row>
        <row r="2130">
          <cell r="A2130" t="str">
            <v>NY</v>
          </cell>
          <cell r="F2130">
            <v>2019</v>
          </cell>
          <cell r="N2130">
            <v>2265.7939999999999</v>
          </cell>
          <cell r="R2130">
            <v>38219.042000000001</v>
          </cell>
          <cell r="S2130" t="str">
            <v>Natural Gas</v>
          </cell>
        </row>
        <row r="2131">
          <cell r="A2131" t="str">
            <v>NY</v>
          </cell>
          <cell r="F2131">
            <v>2020</v>
          </cell>
          <cell r="N2131">
            <v>4450.8720000000003</v>
          </cell>
          <cell r="R2131">
            <v>75081.717000000004</v>
          </cell>
          <cell r="S2131" t="str">
            <v>Natural Gas</v>
          </cell>
        </row>
        <row r="2132">
          <cell r="A2132" t="str">
            <v>NY</v>
          </cell>
          <cell r="F2132">
            <v>2021</v>
          </cell>
          <cell r="N2132">
            <v>4297.567</v>
          </cell>
          <cell r="R2132">
            <v>72488.748999999996</v>
          </cell>
          <cell r="S2132" t="str">
            <v>Natural Gas</v>
          </cell>
        </row>
        <row r="2133">
          <cell r="A2133" t="str">
            <v>NY</v>
          </cell>
          <cell r="F2133">
            <v>2022</v>
          </cell>
          <cell r="N2133">
            <v>5071.8239999999996</v>
          </cell>
          <cell r="R2133">
            <v>85556.345000000001</v>
          </cell>
          <cell r="S2133" t="str">
            <v>Natural Gas</v>
          </cell>
        </row>
        <row r="2134">
          <cell r="A2134" t="str">
            <v>NY</v>
          </cell>
          <cell r="F2134">
            <v>2023</v>
          </cell>
          <cell r="N2134">
            <v>7522.67</v>
          </cell>
          <cell r="R2134">
            <v>126906.986</v>
          </cell>
          <cell r="S2134" t="str">
            <v>Natural Gas</v>
          </cell>
        </row>
        <row r="2135">
          <cell r="A2135" t="str">
            <v>NY</v>
          </cell>
          <cell r="F2135">
            <v>2009</v>
          </cell>
          <cell r="N2135">
            <v>317310.59999999998</v>
          </cell>
          <cell r="R2135">
            <v>5337776.55</v>
          </cell>
          <cell r="S2135" t="str">
            <v>Natural Gas</v>
          </cell>
        </row>
        <row r="2136">
          <cell r="A2136" t="str">
            <v>NY</v>
          </cell>
          <cell r="F2136">
            <v>2010</v>
          </cell>
          <cell r="N2136">
            <v>359104.6</v>
          </cell>
          <cell r="R2136">
            <v>6042045.1749999998</v>
          </cell>
          <cell r="S2136" t="str">
            <v>Natural Gas</v>
          </cell>
        </row>
        <row r="2137">
          <cell r="A2137" t="str">
            <v>NY</v>
          </cell>
          <cell r="F2137">
            <v>2011</v>
          </cell>
          <cell r="N2137">
            <v>642301.375</v>
          </cell>
          <cell r="R2137">
            <v>10806563.225</v>
          </cell>
          <cell r="S2137" t="str">
            <v>Natural Gas</v>
          </cell>
        </row>
        <row r="2138">
          <cell r="A2138" t="str">
            <v>NY</v>
          </cell>
          <cell r="F2138">
            <v>2012</v>
          </cell>
          <cell r="N2138">
            <v>703488.07499999995</v>
          </cell>
          <cell r="R2138">
            <v>11836962.75</v>
          </cell>
          <cell r="S2138" t="str">
            <v>Natural Gas</v>
          </cell>
        </row>
        <row r="2139">
          <cell r="A2139" t="str">
            <v>NY</v>
          </cell>
          <cell r="F2139">
            <v>2013</v>
          </cell>
          <cell r="N2139">
            <v>444622.1</v>
          </cell>
          <cell r="R2139">
            <v>7481569.6749999998</v>
          </cell>
          <cell r="S2139" t="str">
            <v>Natural Gas</v>
          </cell>
        </row>
        <row r="2140">
          <cell r="A2140" t="str">
            <v>NY</v>
          </cell>
          <cell r="F2140">
            <v>2014</v>
          </cell>
          <cell r="N2140">
            <v>520750.82500000001</v>
          </cell>
          <cell r="R2140">
            <v>8762706.7689999994</v>
          </cell>
          <cell r="S2140" t="str">
            <v>Natural Gas</v>
          </cell>
        </row>
        <row r="2141">
          <cell r="A2141" t="str">
            <v>NY</v>
          </cell>
          <cell r="F2141">
            <v>2015</v>
          </cell>
          <cell r="N2141">
            <v>471708.413</v>
          </cell>
          <cell r="R2141">
            <v>7937412.3930000002</v>
          </cell>
          <cell r="S2141" t="str">
            <v>Natural Gas</v>
          </cell>
        </row>
        <row r="2142">
          <cell r="A2142" t="str">
            <v>NY</v>
          </cell>
          <cell r="F2142">
            <v>2016</v>
          </cell>
          <cell r="N2142">
            <v>431918.66700000002</v>
          </cell>
          <cell r="R2142">
            <v>7267905.8370000003</v>
          </cell>
          <cell r="S2142" t="str">
            <v>Natural Gas</v>
          </cell>
        </row>
        <row r="2143">
          <cell r="A2143" t="str">
            <v>NY</v>
          </cell>
          <cell r="F2143">
            <v>2017</v>
          </cell>
          <cell r="N2143">
            <v>380924.223</v>
          </cell>
          <cell r="R2143">
            <v>6409792.1770000001</v>
          </cell>
          <cell r="S2143" t="str">
            <v>Natural Gas</v>
          </cell>
        </row>
        <row r="2144">
          <cell r="A2144" t="str">
            <v>NY</v>
          </cell>
          <cell r="F2144">
            <v>2018</v>
          </cell>
          <cell r="N2144">
            <v>320240.75400000002</v>
          </cell>
          <cell r="R2144">
            <v>5388720.1749999998</v>
          </cell>
          <cell r="S2144" t="str">
            <v>Natural Gas</v>
          </cell>
        </row>
        <row r="2145">
          <cell r="A2145" t="str">
            <v>NY</v>
          </cell>
          <cell r="F2145">
            <v>2019</v>
          </cell>
          <cell r="N2145">
            <v>486492.81800000003</v>
          </cell>
          <cell r="R2145">
            <v>8186363.3870000001</v>
          </cell>
          <cell r="S2145" t="str">
            <v>Natural Gas</v>
          </cell>
        </row>
        <row r="2146">
          <cell r="A2146" t="str">
            <v>NY</v>
          </cell>
          <cell r="F2146">
            <v>2020</v>
          </cell>
          <cell r="N2146">
            <v>341469.42200000002</v>
          </cell>
          <cell r="R2146">
            <v>5745830.7470000004</v>
          </cell>
          <cell r="S2146" t="str">
            <v>Natural Gas</v>
          </cell>
        </row>
        <row r="2147">
          <cell r="A2147" t="str">
            <v>NY</v>
          </cell>
          <cell r="F2147">
            <v>2021</v>
          </cell>
          <cell r="N2147">
            <v>472345.065</v>
          </cell>
          <cell r="R2147">
            <v>7948068.9639999997</v>
          </cell>
          <cell r="S2147" t="str">
            <v>Natural Gas</v>
          </cell>
        </row>
        <row r="2148">
          <cell r="A2148" t="str">
            <v>NY</v>
          </cell>
          <cell r="F2148">
            <v>2022</v>
          </cell>
          <cell r="N2148">
            <v>452211.58500000002</v>
          </cell>
          <cell r="R2148">
            <v>7609291.8099999996</v>
          </cell>
          <cell r="S2148" t="str">
            <v>Natural Gas</v>
          </cell>
        </row>
        <row r="2149">
          <cell r="A2149" t="str">
            <v>NY</v>
          </cell>
          <cell r="F2149">
            <v>2023</v>
          </cell>
          <cell r="N2149">
            <v>538586.83600000001</v>
          </cell>
          <cell r="R2149">
            <v>9062772.443</v>
          </cell>
          <cell r="S2149" t="str">
            <v>Natural Gas</v>
          </cell>
        </row>
        <row r="2150">
          <cell r="A2150" t="str">
            <v>NY</v>
          </cell>
          <cell r="F2150">
            <v>2009</v>
          </cell>
          <cell r="N2150">
            <v>315244</v>
          </cell>
          <cell r="R2150">
            <v>5304210.5999999996</v>
          </cell>
          <cell r="S2150" t="str">
            <v>Natural Gas</v>
          </cell>
        </row>
        <row r="2151">
          <cell r="A2151" t="str">
            <v>NY</v>
          </cell>
          <cell r="F2151">
            <v>2010</v>
          </cell>
          <cell r="N2151">
            <v>268077.95</v>
          </cell>
          <cell r="R2151">
            <v>4510564.2</v>
          </cell>
          <cell r="S2151" t="str">
            <v>Natural Gas</v>
          </cell>
        </row>
        <row r="2152">
          <cell r="A2152" t="str">
            <v>NY</v>
          </cell>
          <cell r="F2152">
            <v>2011</v>
          </cell>
          <cell r="N2152">
            <v>415534.17499999999</v>
          </cell>
          <cell r="R2152">
            <v>6991820.125</v>
          </cell>
          <cell r="S2152" t="str">
            <v>Natural Gas</v>
          </cell>
        </row>
        <row r="2153">
          <cell r="A2153" t="str">
            <v>NY</v>
          </cell>
          <cell r="F2153">
            <v>2012</v>
          </cell>
          <cell r="N2153">
            <v>370791.3</v>
          </cell>
          <cell r="R2153">
            <v>6239326.25</v>
          </cell>
          <cell r="S2153" t="str">
            <v>Natural Gas</v>
          </cell>
        </row>
        <row r="2154">
          <cell r="A2154" t="str">
            <v>NY</v>
          </cell>
          <cell r="F2154">
            <v>2013</v>
          </cell>
          <cell r="N2154">
            <v>428873</v>
          </cell>
          <cell r="R2154">
            <v>7216610.4500000002</v>
          </cell>
          <cell r="S2154" t="str">
            <v>Natural Gas</v>
          </cell>
        </row>
        <row r="2155">
          <cell r="A2155" t="str">
            <v>NY</v>
          </cell>
          <cell r="F2155">
            <v>2014</v>
          </cell>
          <cell r="N2155">
            <v>210943.052</v>
          </cell>
          <cell r="R2155">
            <v>3549474.4840000002</v>
          </cell>
          <cell r="S2155" t="str">
            <v>Natural Gas</v>
          </cell>
        </row>
        <row r="2156">
          <cell r="A2156" t="str">
            <v>NY</v>
          </cell>
          <cell r="F2156">
            <v>2015</v>
          </cell>
          <cell r="N2156">
            <v>227557.75700000001</v>
          </cell>
          <cell r="R2156">
            <v>3829115.3369999998</v>
          </cell>
          <cell r="S2156" t="str">
            <v>Natural Gas</v>
          </cell>
        </row>
        <row r="2157">
          <cell r="A2157" t="str">
            <v>NY</v>
          </cell>
          <cell r="F2157">
            <v>2016</v>
          </cell>
          <cell r="N2157">
            <v>302295.88500000001</v>
          </cell>
          <cell r="R2157">
            <v>5086696.0429999996</v>
          </cell>
          <cell r="S2157" t="str">
            <v>Natural Gas</v>
          </cell>
        </row>
        <row r="2158">
          <cell r="A2158" t="str">
            <v>NY</v>
          </cell>
          <cell r="F2158">
            <v>2017</v>
          </cell>
          <cell r="N2158">
            <v>177387.16500000001</v>
          </cell>
          <cell r="R2158">
            <v>2984874.5789999999</v>
          </cell>
          <cell r="S2158" t="str">
            <v>Natural Gas</v>
          </cell>
        </row>
        <row r="2159">
          <cell r="A2159" t="str">
            <v>NY</v>
          </cell>
          <cell r="F2159">
            <v>2018</v>
          </cell>
          <cell r="N2159">
            <v>367346.67599999998</v>
          </cell>
          <cell r="R2159">
            <v>6181273.2939999998</v>
          </cell>
          <cell r="S2159" t="str">
            <v>Natural Gas</v>
          </cell>
        </row>
        <row r="2160">
          <cell r="A2160" t="str">
            <v>NY</v>
          </cell>
          <cell r="F2160">
            <v>2019</v>
          </cell>
          <cell r="N2160">
            <v>131808.93799999999</v>
          </cell>
          <cell r="R2160">
            <v>2217931.523</v>
          </cell>
          <cell r="S2160" t="str">
            <v>Natural Gas</v>
          </cell>
        </row>
        <row r="2161">
          <cell r="A2161" t="str">
            <v>NY</v>
          </cell>
          <cell r="F2161">
            <v>2020</v>
          </cell>
          <cell r="N2161">
            <v>260376.58799999999</v>
          </cell>
          <cell r="R2161">
            <v>4381367.34</v>
          </cell>
          <cell r="S2161" t="str">
            <v>Natural Gas</v>
          </cell>
        </row>
        <row r="2162">
          <cell r="A2162" t="str">
            <v>NY</v>
          </cell>
          <cell r="F2162">
            <v>2021</v>
          </cell>
          <cell r="N2162">
            <v>107918.198</v>
          </cell>
          <cell r="R2162">
            <v>1815954.7830000001</v>
          </cell>
          <cell r="S2162" t="str">
            <v>Natural Gas</v>
          </cell>
        </row>
        <row r="2163">
          <cell r="A2163" t="str">
            <v>NY</v>
          </cell>
          <cell r="F2163">
            <v>2022</v>
          </cell>
          <cell r="N2163">
            <v>195258.62599999999</v>
          </cell>
          <cell r="R2163">
            <v>3285610.09</v>
          </cell>
          <cell r="S2163" t="str">
            <v>Natural Gas</v>
          </cell>
        </row>
        <row r="2164">
          <cell r="A2164" t="str">
            <v>NY</v>
          </cell>
          <cell r="F2164">
            <v>2023</v>
          </cell>
          <cell r="N2164">
            <v>159931.1</v>
          </cell>
          <cell r="R2164">
            <v>2691165.023</v>
          </cell>
          <cell r="S2164" t="str">
            <v>Natural Gas</v>
          </cell>
        </row>
        <row r="2165">
          <cell r="A2165" t="str">
            <v>NY</v>
          </cell>
          <cell r="F2165">
            <v>2021</v>
          </cell>
          <cell r="N2165">
            <v>1054.7</v>
          </cell>
          <cell r="R2165">
            <v>17832.8</v>
          </cell>
          <cell r="S2165" t="str">
            <v>Natural Gas</v>
          </cell>
        </row>
        <row r="2166">
          <cell r="A2166" t="str">
            <v>NY</v>
          </cell>
          <cell r="F2166">
            <v>2022</v>
          </cell>
          <cell r="N2166">
            <v>1826.6</v>
          </cell>
          <cell r="R2166">
            <v>30898</v>
          </cell>
          <cell r="S2166" t="str">
            <v>Natural Gas</v>
          </cell>
        </row>
        <row r="2167">
          <cell r="A2167" t="str">
            <v>NY</v>
          </cell>
          <cell r="F2167">
            <v>2023</v>
          </cell>
          <cell r="N2167">
            <v>825.4</v>
          </cell>
          <cell r="R2167">
            <v>13957.7</v>
          </cell>
          <cell r="S2167" t="str">
            <v>Natural Gas</v>
          </cell>
        </row>
        <row r="2168">
          <cell r="A2168" t="str">
            <v>NY</v>
          </cell>
          <cell r="F2168">
            <v>2009</v>
          </cell>
          <cell r="N2168">
            <v>1070700.2220000001</v>
          </cell>
          <cell r="R2168">
            <v>17470172.541999999</v>
          </cell>
          <cell r="S2168" t="str">
            <v>Diesel Oil</v>
          </cell>
        </row>
        <row r="2169">
          <cell r="A2169" t="str">
            <v>NY</v>
          </cell>
          <cell r="F2169">
            <v>2010</v>
          </cell>
          <cell r="N2169">
            <v>96999.85</v>
          </cell>
          <cell r="R2169">
            <v>1467500.2830000001</v>
          </cell>
          <cell r="S2169" t="str">
            <v>Diesel Oil</v>
          </cell>
        </row>
        <row r="2170">
          <cell r="A2170" t="str">
            <v>NY</v>
          </cell>
          <cell r="F2170">
            <v>2009</v>
          </cell>
          <cell r="N2170">
            <v>625106.1</v>
          </cell>
          <cell r="R2170">
            <v>10518626.775</v>
          </cell>
          <cell r="S2170" t="str">
            <v>Natural Gas</v>
          </cell>
        </row>
        <row r="2171">
          <cell r="A2171" t="str">
            <v>NY</v>
          </cell>
          <cell r="F2171">
            <v>2010</v>
          </cell>
          <cell r="N2171">
            <v>802558.95</v>
          </cell>
          <cell r="R2171">
            <v>13504646.5</v>
          </cell>
          <cell r="S2171" t="str">
            <v>Natural Gas</v>
          </cell>
        </row>
        <row r="2172">
          <cell r="A2172" t="str">
            <v>NY</v>
          </cell>
          <cell r="F2172">
            <v>2011</v>
          </cell>
          <cell r="N2172">
            <v>669846.19999999995</v>
          </cell>
          <cell r="R2172">
            <v>11271443.975</v>
          </cell>
          <cell r="S2172" t="str">
            <v>Natural Gas</v>
          </cell>
        </row>
        <row r="2173">
          <cell r="A2173" t="str">
            <v>NY</v>
          </cell>
          <cell r="F2173">
            <v>2012</v>
          </cell>
          <cell r="N2173">
            <v>782019.25</v>
          </cell>
          <cell r="R2173">
            <v>13158992.699999999</v>
          </cell>
          <cell r="S2173" t="str">
            <v>Natural Gas</v>
          </cell>
        </row>
        <row r="2174">
          <cell r="A2174" t="str">
            <v>NY</v>
          </cell>
          <cell r="F2174">
            <v>2013</v>
          </cell>
          <cell r="N2174">
            <v>813634.3</v>
          </cell>
          <cell r="R2174">
            <v>13690953.5</v>
          </cell>
          <cell r="S2174" t="str">
            <v>Natural Gas</v>
          </cell>
        </row>
        <row r="2175">
          <cell r="A2175" t="str">
            <v>NY</v>
          </cell>
          <cell r="F2175">
            <v>2014</v>
          </cell>
          <cell r="N2175">
            <v>704502.15</v>
          </cell>
          <cell r="R2175">
            <v>11847367.5</v>
          </cell>
          <cell r="S2175" t="str">
            <v>Natural Gas</v>
          </cell>
        </row>
        <row r="2176">
          <cell r="A2176" t="str">
            <v>NY</v>
          </cell>
          <cell r="F2176">
            <v>2015</v>
          </cell>
          <cell r="N2176">
            <v>776187.22499999998</v>
          </cell>
          <cell r="R2176">
            <v>13060740.425000001</v>
          </cell>
          <cell r="S2176" t="str">
            <v>Natural Gas</v>
          </cell>
        </row>
        <row r="2177">
          <cell r="A2177" t="str">
            <v>NY</v>
          </cell>
          <cell r="F2177">
            <v>2016</v>
          </cell>
          <cell r="N2177">
            <v>737756.4</v>
          </cell>
          <cell r="R2177">
            <v>12414217.699999999</v>
          </cell>
          <cell r="S2177" t="str">
            <v>Natural Gas</v>
          </cell>
        </row>
        <row r="2178">
          <cell r="A2178" t="str">
            <v>NY</v>
          </cell>
          <cell r="F2178">
            <v>2017</v>
          </cell>
          <cell r="N2178">
            <v>786819.15</v>
          </cell>
          <cell r="R2178">
            <v>13239882.925000001</v>
          </cell>
          <cell r="S2178" t="str">
            <v>Natural Gas</v>
          </cell>
        </row>
        <row r="2179">
          <cell r="A2179" t="str">
            <v>NY</v>
          </cell>
          <cell r="F2179">
            <v>2018</v>
          </cell>
          <cell r="N2179">
            <v>745675.17500000005</v>
          </cell>
          <cell r="R2179">
            <v>12548128.85</v>
          </cell>
          <cell r="S2179" t="str">
            <v>Natural Gas</v>
          </cell>
        </row>
        <row r="2180">
          <cell r="A2180" t="str">
            <v>NY</v>
          </cell>
          <cell r="F2180">
            <v>2019</v>
          </cell>
          <cell r="N2180">
            <v>802360.95</v>
          </cell>
          <cell r="R2180">
            <v>13494121.625</v>
          </cell>
          <cell r="S2180" t="str">
            <v>Natural Gas</v>
          </cell>
        </row>
        <row r="2181">
          <cell r="A2181" t="str">
            <v>NY</v>
          </cell>
          <cell r="F2181">
            <v>2020</v>
          </cell>
          <cell r="N2181">
            <v>814922.9</v>
          </cell>
          <cell r="R2181">
            <v>13712686.175000001</v>
          </cell>
          <cell r="S2181" t="str">
            <v>Natural Gas</v>
          </cell>
        </row>
        <row r="2182">
          <cell r="A2182" t="str">
            <v>NY</v>
          </cell>
          <cell r="F2182">
            <v>2021</v>
          </cell>
          <cell r="N2182">
            <v>779084.82499999995</v>
          </cell>
          <cell r="R2182">
            <v>13109622.824999999</v>
          </cell>
          <cell r="S2182" t="str">
            <v>Natural Gas</v>
          </cell>
        </row>
        <row r="2183">
          <cell r="A2183" t="str">
            <v>NY</v>
          </cell>
          <cell r="F2183">
            <v>2022</v>
          </cell>
          <cell r="N2183">
            <v>707030.25</v>
          </cell>
          <cell r="R2183">
            <v>11897235.050000001</v>
          </cell>
          <cell r="S2183" t="str">
            <v>Natural Gas</v>
          </cell>
        </row>
        <row r="2184">
          <cell r="A2184" t="str">
            <v>NY</v>
          </cell>
          <cell r="F2184">
            <v>2023</v>
          </cell>
          <cell r="N2184">
            <v>694026.85</v>
          </cell>
          <cell r="R2184">
            <v>11676993</v>
          </cell>
          <cell r="S2184" t="str">
            <v>Natural Gas</v>
          </cell>
        </row>
        <row r="2185">
          <cell r="A2185" t="str">
            <v>NY</v>
          </cell>
          <cell r="F2185">
            <v>2009</v>
          </cell>
          <cell r="N2185">
            <v>613596.47499999998</v>
          </cell>
          <cell r="R2185">
            <v>10324988.125</v>
          </cell>
          <cell r="S2185" t="str">
            <v>Natural Gas</v>
          </cell>
        </row>
        <row r="2186">
          <cell r="A2186" t="str">
            <v>NY</v>
          </cell>
          <cell r="F2186">
            <v>2010</v>
          </cell>
          <cell r="N2186">
            <v>798954.85</v>
          </cell>
          <cell r="R2186">
            <v>13443972.525</v>
          </cell>
          <cell r="S2186" t="str">
            <v>Natural Gas</v>
          </cell>
        </row>
        <row r="2187">
          <cell r="A2187" t="str">
            <v>NY</v>
          </cell>
          <cell r="F2187">
            <v>2011</v>
          </cell>
          <cell r="N2187">
            <v>717717.85</v>
          </cell>
          <cell r="R2187">
            <v>12077003.550000001</v>
          </cell>
          <cell r="S2187" t="str">
            <v>Natural Gas</v>
          </cell>
        </row>
        <row r="2188">
          <cell r="A2188" t="str">
            <v>NY</v>
          </cell>
          <cell r="F2188">
            <v>2012</v>
          </cell>
          <cell r="N2188">
            <v>805929.875</v>
          </cell>
          <cell r="R2188">
            <v>13561360.125</v>
          </cell>
          <cell r="S2188" t="str">
            <v>Natural Gas</v>
          </cell>
        </row>
        <row r="2189">
          <cell r="A2189" t="str">
            <v>NY</v>
          </cell>
          <cell r="F2189">
            <v>2013</v>
          </cell>
          <cell r="N2189">
            <v>828111</v>
          </cell>
          <cell r="R2189">
            <v>13934600</v>
          </cell>
          <cell r="S2189" t="str">
            <v>Natural Gas</v>
          </cell>
        </row>
        <row r="2190">
          <cell r="A2190" t="str">
            <v>NY</v>
          </cell>
          <cell r="F2190">
            <v>2014</v>
          </cell>
          <cell r="N2190">
            <v>768656.125</v>
          </cell>
          <cell r="R2190">
            <v>12935713.85</v>
          </cell>
          <cell r="S2190" t="str">
            <v>Natural Gas</v>
          </cell>
        </row>
        <row r="2191">
          <cell r="A2191" t="str">
            <v>NY</v>
          </cell>
          <cell r="F2191">
            <v>2015</v>
          </cell>
          <cell r="N2191">
            <v>706366.57499999995</v>
          </cell>
          <cell r="R2191">
            <v>11885494.175000001</v>
          </cell>
          <cell r="S2191" t="str">
            <v>Natural Gas</v>
          </cell>
        </row>
        <row r="2192">
          <cell r="A2192" t="str">
            <v>NY</v>
          </cell>
          <cell r="F2192">
            <v>2016</v>
          </cell>
          <cell r="N2192">
            <v>781628</v>
          </cell>
          <cell r="R2192">
            <v>13150665.65</v>
          </cell>
          <cell r="S2192" t="str">
            <v>Natural Gas</v>
          </cell>
        </row>
        <row r="2193">
          <cell r="A2193" t="str">
            <v>NY</v>
          </cell>
          <cell r="F2193">
            <v>2017</v>
          </cell>
          <cell r="N2193">
            <v>807268.15</v>
          </cell>
          <cell r="R2193">
            <v>13583175.025</v>
          </cell>
          <cell r="S2193" t="str">
            <v>Natural Gas</v>
          </cell>
        </row>
        <row r="2194">
          <cell r="A2194" t="str">
            <v>NY</v>
          </cell>
          <cell r="F2194">
            <v>2018</v>
          </cell>
          <cell r="N2194">
            <v>703717.65</v>
          </cell>
          <cell r="R2194">
            <v>11841466.35</v>
          </cell>
          <cell r="S2194" t="str">
            <v>Natural Gas</v>
          </cell>
        </row>
        <row r="2195">
          <cell r="A2195" t="str">
            <v>NY</v>
          </cell>
          <cell r="F2195">
            <v>2019</v>
          </cell>
          <cell r="N2195">
            <v>656021.1</v>
          </cell>
          <cell r="R2195">
            <v>11027007.475</v>
          </cell>
          <cell r="S2195" t="str">
            <v>Natural Gas</v>
          </cell>
        </row>
        <row r="2196">
          <cell r="A2196" t="str">
            <v>NY</v>
          </cell>
          <cell r="F2196">
            <v>2020</v>
          </cell>
          <cell r="N2196">
            <v>793481.15</v>
          </cell>
          <cell r="R2196">
            <v>13351399.925000001</v>
          </cell>
          <cell r="S2196" t="str">
            <v>Natural Gas</v>
          </cell>
        </row>
        <row r="2197">
          <cell r="A2197" t="str">
            <v>NY</v>
          </cell>
          <cell r="F2197">
            <v>2021</v>
          </cell>
          <cell r="N2197">
            <v>796009.5</v>
          </cell>
          <cell r="R2197">
            <v>13394356.65</v>
          </cell>
          <cell r="S2197" t="str">
            <v>Natural Gas</v>
          </cell>
        </row>
        <row r="2198">
          <cell r="A2198" t="str">
            <v>NY</v>
          </cell>
          <cell r="F2198">
            <v>2022</v>
          </cell>
          <cell r="N2198">
            <v>730447.25</v>
          </cell>
          <cell r="R2198">
            <v>12291197.725</v>
          </cell>
          <cell r="S2198" t="str">
            <v>Natural Gas</v>
          </cell>
        </row>
        <row r="2199">
          <cell r="A2199" t="str">
            <v>NY</v>
          </cell>
          <cell r="F2199">
            <v>2023</v>
          </cell>
          <cell r="N2199">
            <v>655700.44999999995</v>
          </cell>
          <cell r="R2199">
            <v>11032476.324999999</v>
          </cell>
          <cell r="S2199" t="str">
            <v>Natural Gas</v>
          </cell>
        </row>
        <row r="2200">
          <cell r="A2200" t="str">
            <v>NY</v>
          </cell>
          <cell r="F2200">
            <v>2009</v>
          </cell>
          <cell r="N2200">
            <v>316311.22499999998</v>
          </cell>
          <cell r="R2200">
            <v>5202421.5999999996</v>
          </cell>
          <cell r="S2200" t="str">
            <v>Residual Oil</v>
          </cell>
        </row>
        <row r="2201">
          <cell r="A2201" t="str">
            <v>NY</v>
          </cell>
          <cell r="F2201">
            <v>2010</v>
          </cell>
          <cell r="N2201">
            <v>380801.42499999999</v>
          </cell>
          <cell r="R2201">
            <v>6349651.4749999996</v>
          </cell>
          <cell r="S2201" t="str">
            <v>Residual Oil</v>
          </cell>
        </row>
        <row r="2202">
          <cell r="A2202" t="str">
            <v>NY</v>
          </cell>
          <cell r="F2202">
            <v>2011</v>
          </cell>
          <cell r="N2202">
            <v>466590.67499999999</v>
          </cell>
          <cell r="R2202">
            <v>7811531.9500000002</v>
          </cell>
          <cell r="S2202" t="str">
            <v>Residual Oil</v>
          </cell>
        </row>
        <row r="2203">
          <cell r="A2203" t="str">
            <v>NY</v>
          </cell>
          <cell r="F2203">
            <v>2012</v>
          </cell>
          <cell r="N2203">
            <v>433647.47499999998</v>
          </cell>
          <cell r="R2203">
            <v>7265420.6749999998</v>
          </cell>
          <cell r="S2203" t="str">
            <v>Residual Oil</v>
          </cell>
        </row>
        <row r="2204">
          <cell r="A2204" t="str">
            <v>NY</v>
          </cell>
          <cell r="F2204">
            <v>2013</v>
          </cell>
          <cell r="N2204">
            <v>459129.42499999999</v>
          </cell>
          <cell r="R2204">
            <v>7649027.5999999996</v>
          </cell>
          <cell r="S2204" t="str">
            <v>Residual Oil</v>
          </cell>
        </row>
        <row r="2205">
          <cell r="A2205" t="str">
            <v>NY</v>
          </cell>
          <cell r="F2205">
            <v>2014</v>
          </cell>
          <cell r="N2205">
            <v>392991.82500000001</v>
          </cell>
          <cell r="R2205">
            <v>6446764.5</v>
          </cell>
          <cell r="S2205" t="str">
            <v>Residual Oil</v>
          </cell>
        </row>
        <row r="2206">
          <cell r="A2206" t="str">
            <v>NY</v>
          </cell>
          <cell r="F2206">
            <v>2015</v>
          </cell>
          <cell r="N2206">
            <v>516634.125</v>
          </cell>
          <cell r="R2206">
            <v>8511951.5749999993</v>
          </cell>
          <cell r="S2206" t="str">
            <v>Residual Oil</v>
          </cell>
        </row>
        <row r="2207">
          <cell r="A2207" t="str">
            <v>NY</v>
          </cell>
          <cell r="F2207">
            <v>2016</v>
          </cell>
          <cell r="N2207">
            <v>360835.92499999999</v>
          </cell>
          <cell r="R2207">
            <v>5984256.6500000004</v>
          </cell>
          <cell r="S2207" t="str">
            <v>Residual Oil</v>
          </cell>
        </row>
        <row r="2208">
          <cell r="A2208" t="str">
            <v>NY</v>
          </cell>
          <cell r="F2208">
            <v>2017</v>
          </cell>
          <cell r="N2208">
            <v>427239.7</v>
          </cell>
          <cell r="R2208">
            <v>7081366.4249999998</v>
          </cell>
          <cell r="S2208" t="str">
            <v>Natural Gas</v>
          </cell>
        </row>
        <row r="2209">
          <cell r="A2209" t="str">
            <v>NY</v>
          </cell>
          <cell r="F2209">
            <v>2018</v>
          </cell>
          <cell r="N2209">
            <v>458886.15</v>
          </cell>
          <cell r="R2209">
            <v>7602081.4749999996</v>
          </cell>
          <cell r="S2209" t="str">
            <v>Natural Gas</v>
          </cell>
        </row>
        <row r="2210">
          <cell r="A2210" t="str">
            <v>NY</v>
          </cell>
          <cell r="F2210">
            <v>2019</v>
          </cell>
          <cell r="N2210">
            <v>397614.97499999998</v>
          </cell>
          <cell r="R2210">
            <v>6652228</v>
          </cell>
          <cell r="S2210" t="str">
            <v>Natural Gas</v>
          </cell>
        </row>
        <row r="2211">
          <cell r="A2211" t="str">
            <v>NY</v>
          </cell>
          <cell r="F2211">
            <v>2020</v>
          </cell>
          <cell r="N2211">
            <v>485116.02500000002</v>
          </cell>
          <cell r="R2211">
            <v>8155466.0499999998</v>
          </cell>
          <cell r="S2211" t="str">
            <v>Natural Gas</v>
          </cell>
        </row>
        <row r="2212">
          <cell r="A2212" t="str">
            <v>NY</v>
          </cell>
          <cell r="F2212">
            <v>2021</v>
          </cell>
          <cell r="N2212">
            <v>434319.82500000001</v>
          </cell>
          <cell r="R2212">
            <v>7299111</v>
          </cell>
          <cell r="S2212" t="str">
            <v>Natural Gas</v>
          </cell>
        </row>
        <row r="2213">
          <cell r="A2213" t="str">
            <v>NY</v>
          </cell>
          <cell r="F2213">
            <v>2022</v>
          </cell>
          <cell r="N2213">
            <v>391817.25</v>
          </cell>
          <cell r="R2213">
            <v>6555222.875</v>
          </cell>
          <cell r="S2213" t="str">
            <v>Natural Gas</v>
          </cell>
        </row>
        <row r="2214">
          <cell r="A2214" t="str">
            <v>NY</v>
          </cell>
          <cell r="F2214">
            <v>2023</v>
          </cell>
          <cell r="N2214">
            <v>399722.72499999998</v>
          </cell>
          <cell r="R2214">
            <v>6706140.25</v>
          </cell>
          <cell r="S2214" t="str">
            <v>Natural Gas</v>
          </cell>
        </row>
        <row r="2215">
          <cell r="A2215" t="str">
            <v>NY</v>
          </cell>
          <cell r="F2215">
            <v>2009</v>
          </cell>
          <cell r="N2215">
            <v>241051.95</v>
          </cell>
          <cell r="R2215">
            <v>3935222.7</v>
          </cell>
          <cell r="S2215" t="str">
            <v>Natural Gas</v>
          </cell>
        </row>
        <row r="2216">
          <cell r="A2216" t="str">
            <v>NY</v>
          </cell>
          <cell r="F2216">
            <v>2010</v>
          </cell>
          <cell r="N2216">
            <v>438078.42499999999</v>
          </cell>
          <cell r="R2216">
            <v>7234176.0499999998</v>
          </cell>
          <cell r="S2216" t="str">
            <v>Natural Gas</v>
          </cell>
        </row>
        <row r="2217">
          <cell r="A2217" t="str">
            <v>NY</v>
          </cell>
          <cell r="F2217">
            <v>2011</v>
          </cell>
          <cell r="N2217">
            <v>244501.95</v>
          </cell>
          <cell r="R2217">
            <v>4067408.5249999999</v>
          </cell>
          <cell r="S2217" t="str">
            <v>Natural Gas</v>
          </cell>
        </row>
        <row r="2218">
          <cell r="A2218" t="str">
            <v>NY</v>
          </cell>
          <cell r="F2218">
            <v>2012</v>
          </cell>
          <cell r="N2218">
            <v>285285.5</v>
          </cell>
          <cell r="R2218">
            <v>4767223.05</v>
          </cell>
          <cell r="S2218" t="str">
            <v>Natural Gas</v>
          </cell>
        </row>
        <row r="2219">
          <cell r="A2219" t="str">
            <v>NY</v>
          </cell>
          <cell r="F2219">
            <v>2013</v>
          </cell>
          <cell r="N2219">
            <v>301688.8</v>
          </cell>
          <cell r="R2219">
            <v>5017615</v>
          </cell>
          <cell r="S2219" t="str">
            <v>Natural Gas</v>
          </cell>
        </row>
        <row r="2220">
          <cell r="A2220" t="str">
            <v>NY</v>
          </cell>
          <cell r="F2220">
            <v>2014</v>
          </cell>
          <cell r="N2220">
            <v>226350.7</v>
          </cell>
          <cell r="R2220">
            <v>3655934.3</v>
          </cell>
          <cell r="S2220" t="str">
            <v>Natural Gas</v>
          </cell>
        </row>
        <row r="2221">
          <cell r="A2221" t="str">
            <v>NY</v>
          </cell>
          <cell r="F2221">
            <v>2015</v>
          </cell>
          <cell r="N2221">
            <v>215868.55</v>
          </cell>
          <cell r="R2221">
            <v>3554522.7</v>
          </cell>
          <cell r="S2221" t="str">
            <v>Natural Gas</v>
          </cell>
        </row>
        <row r="2222">
          <cell r="A2222" t="str">
            <v>NY</v>
          </cell>
          <cell r="F2222">
            <v>2016</v>
          </cell>
          <cell r="N2222">
            <v>335934.57500000001</v>
          </cell>
          <cell r="R2222">
            <v>5600565.7750000004</v>
          </cell>
          <cell r="S2222" t="str">
            <v>Natural Gas</v>
          </cell>
        </row>
        <row r="2223">
          <cell r="A2223" t="str">
            <v>NY</v>
          </cell>
          <cell r="F2223">
            <v>2017</v>
          </cell>
          <cell r="N2223">
            <v>189446.47500000001</v>
          </cell>
          <cell r="R2223">
            <v>3140053.55</v>
          </cell>
          <cell r="S2223" t="str">
            <v>Natural Gas</v>
          </cell>
        </row>
        <row r="2224">
          <cell r="A2224" t="str">
            <v>NY</v>
          </cell>
          <cell r="F2224">
            <v>2018</v>
          </cell>
          <cell r="N2224">
            <v>224724.4</v>
          </cell>
          <cell r="R2224">
            <v>3713386.2</v>
          </cell>
          <cell r="S2224" t="str">
            <v>Natural Gas</v>
          </cell>
        </row>
        <row r="2225">
          <cell r="A2225" t="str">
            <v>NY</v>
          </cell>
          <cell r="F2225">
            <v>2019</v>
          </cell>
          <cell r="N2225">
            <v>234534.9</v>
          </cell>
          <cell r="R2225">
            <v>3908059.875</v>
          </cell>
          <cell r="S2225" t="str">
            <v>Natural Gas</v>
          </cell>
        </row>
        <row r="2226">
          <cell r="A2226" t="str">
            <v>NY</v>
          </cell>
          <cell r="F2226">
            <v>2020</v>
          </cell>
          <cell r="N2226">
            <v>80348.100000000006</v>
          </cell>
          <cell r="R2226">
            <v>1345190.175</v>
          </cell>
          <cell r="S2226" t="str">
            <v>Natural Gas</v>
          </cell>
        </row>
        <row r="2227">
          <cell r="A2227" t="str">
            <v>NY</v>
          </cell>
          <cell r="F2227">
            <v>2021</v>
          </cell>
          <cell r="N2227">
            <v>208567.1</v>
          </cell>
          <cell r="R2227">
            <v>3509402.4750000001</v>
          </cell>
          <cell r="S2227" t="str">
            <v>Natural Gas</v>
          </cell>
        </row>
        <row r="2228">
          <cell r="A2228" t="str">
            <v>NY</v>
          </cell>
          <cell r="F2228">
            <v>2022</v>
          </cell>
          <cell r="N2228">
            <v>313506.72499999998</v>
          </cell>
          <cell r="R2228">
            <v>5197399.4000000004</v>
          </cell>
          <cell r="S2228" t="str">
            <v>Natural Gas</v>
          </cell>
        </row>
        <row r="2229">
          <cell r="A2229" t="str">
            <v>NY</v>
          </cell>
          <cell r="F2229">
            <v>2023</v>
          </cell>
          <cell r="N2229">
            <v>412754.27500000002</v>
          </cell>
          <cell r="R2229">
            <v>6922906.3250000002</v>
          </cell>
          <cell r="S2229" t="str">
            <v>Natural Gas</v>
          </cell>
        </row>
        <row r="2230">
          <cell r="A2230" t="str">
            <v>NY</v>
          </cell>
          <cell r="F2230">
            <v>2021</v>
          </cell>
          <cell r="N2230">
            <v>222.1</v>
          </cell>
          <cell r="R2230">
            <v>2743.5</v>
          </cell>
          <cell r="S2230" t="str">
            <v>Diesel Oil</v>
          </cell>
        </row>
        <row r="2231">
          <cell r="A2231" t="str">
            <v>NY</v>
          </cell>
          <cell r="F2231">
            <v>2022</v>
          </cell>
          <cell r="N2231">
            <v>104.7</v>
          </cell>
          <cell r="R2231">
            <v>1293.0999999999999</v>
          </cell>
          <cell r="S2231" t="str">
            <v>Diesel Oil</v>
          </cell>
        </row>
        <row r="2232">
          <cell r="A2232" t="str">
            <v>NY</v>
          </cell>
          <cell r="F2232">
            <v>2023</v>
          </cell>
          <cell r="S2232" t="str">
            <v>Diesel Oil</v>
          </cell>
        </row>
        <row r="2233">
          <cell r="A2233" t="str">
            <v>NY</v>
          </cell>
          <cell r="F2233">
            <v>2021</v>
          </cell>
          <cell r="N2233">
            <v>207.3</v>
          </cell>
          <cell r="R2233">
            <v>2556.6999999999998</v>
          </cell>
          <cell r="S2233" t="str">
            <v>Diesel Oil</v>
          </cell>
        </row>
        <row r="2234">
          <cell r="A2234" t="str">
            <v>NY</v>
          </cell>
          <cell r="F2234">
            <v>2022</v>
          </cell>
          <cell r="N2234">
            <v>60.3</v>
          </cell>
          <cell r="R2234">
            <v>744</v>
          </cell>
          <cell r="S2234" t="str">
            <v>Diesel Oil</v>
          </cell>
        </row>
        <row r="2235">
          <cell r="A2235" t="str">
            <v>NY</v>
          </cell>
          <cell r="F2235">
            <v>2023</v>
          </cell>
          <cell r="S2235" t="str">
            <v>Diesel Oil</v>
          </cell>
        </row>
        <row r="2236">
          <cell r="A2236" t="str">
            <v>NY</v>
          </cell>
          <cell r="F2236">
            <v>2021</v>
          </cell>
          <cell r="N2236">
            <v>144.80000000000001</v>
          </cell>
          <cell r="R2236">
            <v>1787.7</v>
          </cell>
          <cell r="S2236" t="str">
            <v>Diesel Oil</v>
          </cell>
        </row>
        <row r="2237">
          <cell r="A2237" t="str">
            <v>NY</v>
          </cell>
          <cell r="F2237">
            <v>2022</v>
          </cell>
          <cell r="N2237">
            <v>167.7</v>
          </cell>
          <cell r="R2237">
            <v>2070.8000000000002</v>
          </cell>
          <cell r="S2237" t="str">
            <v>Diesel Oil</v>
          </cell>
        </row>
        <row r="2238">
          <cell r="A2238" t="str">
            <v>NY</v>
          </cell>
          <cell r="F2238">
            <v>2023</v>
          </cell>
          <cell r="S2238" t="str">
            <v>Diesel Oil</v>
          </cell>
        </row>
        <row r="2239">
          <cell r="A2239" t="str">
            <v>NY</v>
          </cell>
          <cell r="F2239">
            <v>2021</v>
          </cell>
          <cell r="N2239">
            <v>169.3</v>
          </cell>
          <cell r="R2239">
            <v>2090.9</v>
          </cell>
          <cell r="S2239" t="str">
            <v>Diesel Oil</v>
          </cell>
        </row>
        <row r="2240">
          <cell r="A2240" t="str">
            <v>NY</v>
          </cell>
          <cell r="F2240">
            <v>2022</v>
          </cell>
          <cell r="N2240">
            <v>183.7</v>
          </cell>
          <cell r="R2240">
            <v>2268.5</v>
          </cell>
          <cell r="S2240" t="str">
            <v>Diesel Oil</v>
          </cell>
        </row>
        <row r="2241">
          <cell r="A2241" t="str">
            <v>NY</v>
          </cell>
          <cell r="F2241">
            <v>2023</v>
          </cell>
          <cell r="S2241" t="str">
            <v>Diesel Oil</v>
          </cell>
        </row>
        <row r="2242">
          <cell r="A2242" t="str">
            <v>NY</v>
          </cell>
          <cell r="F2242">
            <v>2021</v>
          </cell>
          <cell r="N2242">
            <v>234.1</v>
          </cell>
          <cell r="R2242">
            <v>2888.6</v>
          </cell>
          <cell r="S2242" t="str">
            <v>Diesel Oil</v>
          </cell>
        </row>
        <row r="2243">
          <cell r="A2243" t="str">
            <v>NY</v>
          </cell>
          <cell r="F2243">
            <v>2022</v>
          </cell>
          <cell r="N2243">
            <v>90.7</v>
          </cell>
          <cell r="R2243">
            <v>1120.2</v>
          </cell>
          <cell r="S2243" t="str">
            <v>Diesel Oil</v>
          </cell>
        </row>
        <row r="2244">
          <cell r="A2244" t="str">
            <v>NY</v>
          </cell>
          <cell r="F2244">
            <v>2023</v>
          </cell>
          <cell r="S2244" t="str">
            <v>Diesel Oil</v>
          </cell>
        </row>
        <row r="2245">
          <cell r="A2245" t="str">
            <v>NY</v>
          </cell>
          <cell r="F2245">
            <v>2021</v>
          </cell>
          <cell r="N2245">
            <v>172.6</v>
          </cell>
          <cell r="R2245">
            <v>2129.5</v>
          </cell>
          <cell r="S2245" t="str">
            <v>Diesel Oil</v>
          </cell>
        </row>
        <row r="2246">
          <cell r="A2246" t="str">
            <v>NY</v>
          </cell>
          <cell r="F2246">
            <v>2022</v>
          </cell>
          <cell r="N2246">
            <v>211.9</v>
          </cell>
          <cell r="R2246">
            <v>2618.3000000000002</v>
          </cell>
          <cell r="S2246" t="str">
            <v>Diesel Oil</v>
          </cell>
        </row>
        <row r="2247">
          <cell r="A2247" t="str">
            <v>NY</v>
          </cell>
          <cell r="F2247">
            <v>2023</v>
          </cell>
          <cell r="S2247" t="str">
            <v>Diesel Oil</v>
          </cell>
        </row>
        <row r="2248">
          <cell r="A2248" t="str">
            <v>NY</v>
          </cell>
          <cell r="F2248">
            <v>2021</v>
          </cell>
          <cell r="N2248">
            <v>176.1</v>
          </cell>
          <cell r="R2248">
            <v>2173.9</v>
          </cell>
          <cell r="S2248" t="str">
            <v>Diesel Oil</v>
          </cell>
        </row>
        <row r="2249">
          <cell r="A2249" t="str">
            <v>NY</v>
          </cell>
          <cell r="F2249">
            <v>2022</v>
          </cell>
          <cell r="N2249">
            <v>247.6</v>
          </cell>
          <cell r="R2249">
            <v>3057.9</v>
          </cell>
          <cell r="S2249" t="str">
            <v>Diesel Oil</v>
          </cell>
        </row>
        <row r="2250">
          <cell r="A2250" t="str">
            <v>NY</v>
          </cell>
          <cell r="F2250">
            <v>2023</v>
          </cell>
          <cell r="S2250" t="str">
            <v>Diesel Oil</v>
          </cell>
        </row>
        <row r="2251">
          <cell r="A2251" t="str">
            <v>NY</v>
          </cell>
          <cell r="F2251">
            <v>2021</v>
          </cell>
          <cell r="S2251" t="str">
            <v>Diesel Oil</v>
          </cell>
        </row>
        <row r="2252">
          <cell r="A2252" t="str">
            <v>NY</v>
          </cell>
          <cell r="F2252">
            <v>2022</v>
          </cell>
          <cell r="S2252" t="str">
            <v>Diesel Oil</v>
          </cell>
        </row>
        <row r="2253">
          <cell r="A2253" t="str">
            <v>NY</v>
          </cell>
          <cell r="F2253">
            <v>2023</v>
          </cell>
          <cell r="S2253" t="str">
            <v>Diesel Oil</v>
          </cell>
        </row>
        <row r="2254">
          <cell r="A2254" t="str">
            <v>NY</v>
          </cell>
          <cell r="F2254">
            <v>2021</v>
          </cell>
          <cell r="N2254">
            <v>1208.7</v>
          </cell>
          <cell r="R2254">
            <v>20496.5</v>
          </cell>
          <cell r="S2254" t="str">
            <v>Diesel Oil</v>
          </cell>
        </row>
        <row r="2255">
          <cell r="A2255" t="str">
            <v>NY</v>
          </cell>
          <cell r="F2255">
            <v>2022</v>
          </cell>
          <cell r="N2255">
            <v>880.5</v>
          </cell>
          <cell r="R2255">
            <v>14394.4</v>
          </cell>
          <cell r="S2255" t="str">
            <v>Diesel Oil</v>
          </cell>
        </row>
        <row r="2256">
          <cell r="A2256" t="str">
            <v>NY</v>
          </cell>
          <cell r="F2256">
            <v>2023</v>
          </cell>
          <cell r="N2256">
            <v>398.6</v>
          </cell>
          <cell r="R2256">
            <v>6765.7</v>
          </cell>
          <cell r="S2256" t="str">
            <v>Diesel Oil</v>
          </cell>
        </row>
        <row r="2257">
          <cell r="A2257" t="str">
            <v>NY</v>
          </cell>
          <cell r="F2257">
            <v>2021</v>
          </cell>
          <cell r="N2257">
            <v>1334.9</v>
          </cell>
          <cell r="R2257">
            <v>22644.400000000001</v>
          </cell>
          <cell r="S2257" t="str">
            <v>Diesel Oil</v>
          </cell>
        </row>
        <row r="2258">
          <cell r="A2258" t="str">
            <v>NY</v>
          </cell>
          <cell r="F2258">
            <v>2022</v>
          </cell>
          <cell r="N2258">
            <v>1167.5</v>
          </cell>
          <cell r="R2258">
            <v>19109.099999999999</v>
          </cell>
          <cell r="S2258" t="str">
            <v>Diesel Oil</v>
          </cell>
        </row>
        <row r="2259">
          <cell r="A2259" t="str">
            <v>NY</v>
          </cell>
          <cell r="F2259">
            <v>2023</v>
          </cell>
          <cell r="N2259">
            <v>729.3</v>
          </cell>
          <cell r="R2259">
            <v>12380.1</v>
          </cell>
          <cell r="S2259" t="str">
            <v>Diesel Oil</v>
          </cell>
        </row>
        <row r="2260">
          <cell r="A2260" t="str">
            <v>NY</v>
          </cell>
          <cell r="F2260">
            <v>2021</v>
          </cell>
          <cell r="N2260">
            <v>913</v>
          </cell>
          <cell r="R2260">
            <v>15471.3</v>
          </cell>
          <cell r="S2260" t="str">
            <v>Diesel Oil</v>
          </cell>
        </row>
        <row r="2261">
          <cell r="A2261" t="str">
            <v>NY</v>
          </cell>
          <cell r="F2261">
            <v>2022</v>
          </cell>
          <cell r="N2261">
            <v>1194.2</v>
          </cell>
          <cell r="R2261">
            <v>19740.3</v>
          </cell>
          <cell r="S2261" t="str">
            <v>Diesel Oil</v>
          </cell>
        </row>
        <row r="2262">
          <cell r="A2262" t="str">
            <v>NY</v>
          </cell>
          <cell r="F2262">
            <v>2023</v>
          </cell>
          <cell r="N2262">
            <v>822.5</v>
          </cell>
          <cell r="R2262">
            <v>13939.2</v>
          </cell>
          <cell r="S2262" t="str">
            <v>Diesel Oil</v>
          </cell>
        </row>
        <row r="2263">
          <cell r="A2263" t="str">
            <v>NY</v>
          </cell>
          <cell r="F2263">
            <v>2021</v>
          </cell>
          <cell r="N2263">
            <v>1863.3</v>
          </cell>
          <cell r="R2263">
            <v>31604.3</v>
          </cell>
          <cell r="S2263" t="str">
            <v>Diesel Oil</v>
          </cell>
        </row>
        <row r="2264">
          <cell r="A2264" t="str">
            <v>NY</v>
          </cell>
          <cell r="F2264">
            <v>2022</v>
          </cell>
          <cell r="N2264">
            <v>1020.1</v>
          </cell>
          <cell r="R2264">
            <v>17300.099999999999</v>
          </cell>
          <cell r="S2264" t="str">
            <v>Diesel Oil</v>
          </cell>
        </row>
        <row r="2265">
          <cell r="A2265" t="str">
            <v>NY</v>
          </cell>
          <cell r="F2265">
            <v>2023</v>
          </cell>
          <cell r="N2265">
            <v>633.20000000000005</v>
          </cell>
          <cell r="R2265">
            <v>10729.3</v>
          </cell>
          <cell r="S2265" t="str">
            <v>Diesel Oil</v>
          </cell>
        </row>
        <row r="2266">
          <cell r="A2266" t="str">
            <v>NY</v>
          </cell>
          <cell r="F2266">
            <v>2021</v>
          </cell>
          <cell r="N2266">
            <v>953.5</v>
          </cell>
          <cell r="R2266">
            <v>16168.4</v>
          </cell>
          <cell r="S2266" t="str">
            <v>Diesel Oil</v>
          </cell>
        </row>
        <row r="2267">
          <cell r="A2267" t="str">
            <v>NY</v>
          </cell>
          <cell r="F2267">
            <v>2022</v>
          </cell>
          <cell r="N2267">
            <v>1083.3</v>
          </cell>
          <cell r="R2267">
            <v>18366</v>
          </cell>
          <cell r="S2267" t="str">
            <v>Diesel Oil</v>
          </cell>
        </row>
        <row r="2268">
          <cell r="A2268" t="str">
            <v>NY</v>
          </cell>
          <cell r="F2268">
            <v>2023</v>
          </cell>
          <cell r="N2268">
            <v>969.9</v>
          </cell>
          <cell r="R2268">
            <v>16424.400000000001</v>
          </cell>
          <cell r="S2268" t="str">
            <v>Diesel Oil</v>
          </cell>
        </row>
        <row r="2269">
          <cell r="A2269" t="str">
            <v>NY</v>
          </cell>
          <cell r="F2269">
            <v>2021</v>
          </cell>
          <cell r="N2269">
            <v>843.9</v>
          </cell>
          <cell r="R2269">
            <v>14303</v>
          </cell>
          <cell r="S2269" t="str">
            <v>Diesel Oil</v>
          </cell>
        </row>
        <row r="2270">
          <cell r="A2270" t="str">
            <v>NY</v>
          </cell>
          <cell r="F2270">
            <v>2022</v>
          </cell>
          <cell r="N2270">
            <v>1131.9000000000001</v>
          </cell>
          <cell r="R2270">
            <v>19188.599999999999</v>
          </cell>
          <cell r="S2270" t="str">
            <v>Diesel Oil</v>
          </cell>
        </row>
        <row r="2271">
          <cell r="A2271" t="str">
            <v>NY</v>
          </cell>
          <cell r="F2271">
            <v>2023</v>
          </cell>
          <cell r="N2271">
            <v>775.7</v>
          </cell>
          <cell r="R2271">
            <v>13142.4</v>
          </cell>
          <cell r="S2271" t="str">
            <v>Diesel Oil</v>
          </cell>
        </row>
        <row r="2272">
          <cell r="A2272" t="str">
            <v>NY</v>
          </cell>
          <cell r="F2272">
            <v>2021</v>
          </cell>
          <cell r="N2272">
            <v>1130</v>
          </cell>
          <cell r="R2272">
            <v>19148.900000000001</v>
          </cell>
          <cell r="S2272" t="str">
            <v>Diesel Oil</v>
          </cell>
        </row>
        <row r="2273">
          <cell r="A2273" t="str">
            <v>NY</v>
          </cell>
          <cell r="F2273">
            <v>2022</v>
          </cell>
          <cell r="N2273">
            <v>1126.3</v>
          </cell>
          <cell r="R2273">
            <v>19099.400000000001</v>
          </cell>
          <cell r="S2273" t="str">
            <v>Diesel Oil</v>
          </cell>
        </row>
        <row r="2274">
          <cell r="A2274" t="str">
            <v>NY</v>
          </cell>
          <cell r="F2274">
            <v>2023</v>
          </cell>
          <cell r="N2274">
            <v>1123.3</v>
          </cell>
          <cell r="R2274">
            <v>19024.400000000001</v>
          </cell>
          <cell r="S2274" t="str">
            <v>Diesel Oil</v>
          </cell>
        </row>
        <row r="2275">
          <cell r="A2275" t="str">
            <v>NY</v>
          </cell>
          <cell r="F2275">
            <v>2021</v>
          </cell>
          <cell r="N2275">
            <v>513.9</v>
          </cell>
          <cell r="R2275">
            <v>8712.2000000000007</v>
          </cell>
          <cell r="S2275" t="str">
            <v>Diesel Oil</v>
          </cell>
        </row>
        <row r="2276">
          <cell r="A2276" t="str">
            <v>NY</v>
          </cell>
          <cell r="F2276">
            <v>2022</v>
          </cell>
          <cell r="N2276">
            <v>772.2</v>
          </cell>
          <cell r="R2276">
            <v>13084.8</v>
          </cell>
          <cell r="S2276" t="str">
            <v>Diesel Oil</v>
          </cell>
        </row>
        <row r="2277">
          <cell r="A2277" t="str">
            <v>NY</v>
          </cell>
          <cell r="F2277">
            <v>2023</v>
          </cell>
          <cell r="N2277">
            <v>829.1</v>
          </cell>
          <cell r="R2277">
            <v>14056.6</v>
          </cell>
          <cell r="S2277" t="str">
            <v>Diesel Oil</v>
          </cell>
        </row>
        <row r="2278">
          <cell r="A2278" t="str">
            <v>NY</v>
          </cell>
          <cell r="F2278">
            <v>2021</v>
          </cell>
          <cell r="N2278">
            <v>621.5</v>
          </cell>
          <cell r="R2278">
            <v>10527.8</v>
          </cell>
          <cell r="S2278" t="str">
            <v>Diesel Oil</v>
          </cell>
        </row>
        <row r="2279">
          <cell r="A2279" t="str">
            <v>NY</v>
          </cell>
          <cell r="F2279">
            <v>2022</v>
          </cell>
          <cell r="N2279">
            <v>755</v>
          </cell>
          <cell r="R2279">
            <v>12788</v>
          </cell>
          <cell r="S2279" t="str">
            <v>Diesel Oil</v>
          </cell>
        </row>
        <row r="2280">
          <cell r="A2280" t="str">
            <v>NY</v>
          </cell>
          <cell r="F2280">
            <v>2023</v>
          </cell>
          <cell r="N2280">
            <v>421.7</v>
          </cell>
          <cell r="R2280">
            <v>7147.7</v>
          </cell>
          <cell r="S2280" t="str">
            <v>Diesel Oil</v>
          </cell>
        </row>
        <row r="2281">
          <cell r="A2281" t="str">
            <v>NY</v>
          </cell>
          <cell r="F2281">
            <v>2021</v>
          </cell>
          <cell r="N2281">
            <v>639.9</v>
          </cell>
          <cell r="R2281">
            <v>10833.6</v>
          </cell>
          <cell r="S2281" t="str">
            <v>Diesel Oil</v>
          </cell>
        </row>
        <row r="2282">
          <cell r="A2282" t="str">
            <v>NY</v>
          </cell>
          <cell r="F2282">
            <v>2022</v>
          </cell>
          <cell r="N2282">
            <v>825</v>
          </cell>
          <cell r="R2282">
            <v>13290.6</v>
          </cell>
          <cell r="S2282" t="str">
            <v>Diesel Oil</v>
          </cell>
        </row>
        <row r="2283">
          <cell r="A2283" t="str">
            <v>NY</v>
          </cell>
          <cell r="F2283">
            <v>2023</v>
          </cell>
          <cell r="N2283">
            <v>554.20000000000005</v>
          </cell>
          <cell r="R2283">
            <v>9387.2999999999993</v>
          </cell>
          <cell r="S2283" t="str">
            <v>Diesel Oil</v>
          </cell>
        </row>
        <row r="2284">
          <cell r="A2284" t="str">
            <v>NY</v>
          </cell>
          <cell r="F2284">
            <v>2021</v>
          </cell>
          <cell r="N2284">
            <v>1266.7</v>
          </cell>
          <cell r="R2284">
            <v>21475.7</v>
          </cell>
          <cell r="S2284" t="str">
            <v>Diesel Oil</v>
          </cell>
        </row>
        <row r="2285">
          <cell r="A2285" t="str">
            <v>NY</v>
          </cell>
          <cell r="F2285">
            <v>2022</v>
          </cell>
          <cell r="N2285">
            <v>1005.1</v>
          </cell>
          <cell r="R2285">
            <v>16557.599999999999</v>
          </cell>
          <cell r="S2285" t="str">
            <v>Diesel Oil</v>
          </cell>
        </row>
        <row r="2286">
          <cell r="A2286" t="str">
            <v>NY</v>
          </cell>
          <cell r="F2286">
            <v>2023</v>
          </cell>
          <cell r="N2286">
            <v>408.3</v>
          </cell>
          <cell r="R2286">
            <v>6912</v>
          </cell>
          <cell r="S2286" t="str">
            <v>Diesel Oil</v>
          </cell>
        </row>
        <row r="2287">
          <cell r="A2287" t="str">
            <v>NY</v>
          </cell>
          <cell r="F2287">
            <v>2021</v>
          </cell>
          <cell r="N2287">
            <v>661.2</v>
          </cell>
          <cell r="R2287">
            <v>11213.9</v>
          </cell>
          <cell r="S2287" t="str">
            <v>Diesel Oil</v>
          </cell>
        </row>
        <row r="2288">
          <cell r="A2288" t="str">
            <v>NY</v>
          </cell>
          <cell r="F2288">
            <v>2022</v>
          </cell>
          <cell r="N2288">
            <v>795.5</v>
          </cell>
          <cell r="R2288">
            <v>12823.1</v>
          </cell>
          <cell r="S2288" t="str">
            <v>Diesel Oil</v>
          </cell>
        </row>
        <row r="2289">
          <cell r="A2289" t="str">
            <v>NY</v>
          </cell>
          <cell r="F2289">
            <v>2023</v>
          </cell>
          <cell r="N2289">
            <v>595.1</v>
          </cell>
          <cell r="R2289">
            <v>10086.5</v>
          </cell>
          <cell r="S2289" t="str">
            <v>Diesel Oil</v>
          </cell>
        </row>
        <row r="2290">
          <cell r="A2290" t="str">
            <v>NY</v>
          </cell>
          <cell r="F2290">
            <v>2021</v>
          </cell>
          <cell r="N2290">
            <v>606.5</v>
          </cell>
          <cell r="R2290">
            <v>10280.799999999999</v>
          </cell>
          <cell r="S2290" t="str">
            <v>Diesel Oil</v>
          </cell>
        </row>
        <row r="2291">
          <cell r="A2291" t="str">
            <v>NY</v>
          </cell>
          <cell r="F2291">
            <v>2022</v>
          </cell>
          <cell r="N2291">
            <v>877.3</v>
          </cell>
          <cell r="R2291">
            <v>14877.3</v>
          </cell>
          <cell r="S2291" t="str">
            <v>Diesel Oil</v>
          </cell>
        </row>
        <row r="2292">
          <cell r="A2292" t="str">
            <v>NY</v>
          </cell>
          <cell r="F2292">
            <v>2023</v>
          </cell>
          <cell r="N2292">
            <v>455.4</v>
          </cell>
          <cell r="R2292">
            <v>7715.5</v>
          </cell>
          <cell r="S2292" t="str">
            <v>Diesel Oil</v>
          </cell>
        </row>
        <row r="2293">
          <cell r="A2293" t="str">
            <v>NY</v>
          </cell>
          <cell r="F2293">
            <v>2021</v>
          </cell>
          <cell r="N2293">
            <v>545.9</v>
          </cell>
          <cell r="R2293">
            <v>9252</v>
          </cell>
          <cell r="S2293" t="str">
            <v>Diesel Oil</v>
          </cell>
        </row>
        <row r="2294">
          <cell r="A2294" t="str">
            <v>NY</v>
          </cell>
          <cell r="F2294">
            <v>2022</v>
          </cell>
          <cell r="N2294">
            <v>638.79999999999995</v>
          </cell>
          <cell r="R2294">
            <v>10830.1</v>
          </cell>
          <cell r="S2294" t="str">
            <v>Diesel Oil</v>
          </cell>
        </row>
        <row r="2295">
          <cell r="A2295" t="str">
            <v>NY</v>
          </cell>
          <cell r="F2295">
            <v>2023</v>
          </cell>
          <cell r="N2295">
            <v>364.1</v>
          </cell>
          <cell r="R2295">
            <v>6173.9</v>
          </cell>
          <cell r="S2295" t="str">
            <v>Diesel Oil</v>
          </cell>
        </row>
        <row r="2296">
          <cell r="A2296" t="str">
            <v>NY</v>
          </cell>
          <cell r="F2296">
            <v>2021</v>
          </cell>
          <cell r="N2296">
            <v>576.9</v>
          </cell>
          <cell r="R2296">
            <v>9785.1</v>
          </cell>
          <cell r="S2296" t="str">
            <v>Diesel Oil</v>
          </cell>
        </row>
        <row r="2297">
          <cell r="A2297" t="str">
            <v>NY</v>
          </cell>
          <cell r="F2297">
            <v>2022</v>
          </cell>
          <cell r="N2297">
            <v>714.2</v>
          </cell>
          <cell r="R2297">
            <v>11435.5</v>
          </cell>
          <cell r="S2297" t="str">
            <v>Diesel Oil</v>
          </cell>
        </row>
        <row r="2298">
          <cell r="A2298" t="str">
            <v>NY</v>
          </cell>
          <cell r="F2298">
            <v>2023</v>
          </cell>
          <cell r="N2298">
            <v>589.1</v>
          </cell>
          <cell r="R2298">
            <v>9976.5</v>
          </cell>
          <cell r="S2298" t="str">
            <v>Diesel Oil</v>
          </cell>
        </row>
        <row r="2299">
          <cell r="A2299" t="str">
            <v>NY</v>
          </cell>
          <cell r="F2299">
            <v>2021</v>
          </cell>
          <cell r="N2299">
            <v>631.5</v>
          </cell>
          <cell r="R2299">
            <v>10704.1</v>
          </cell>
          <cell r="S2299" t="str">
            <v>Diesel Oil</v>
          </cell>
        </row>
        <row r="2300">
          <cell r="A2300" t="str">
            <v>NY</v>
          </cell>
          <cell r="F2300">
            <v>2022</v>
          </cell>
          <cell r="N2300">
            <v>848.7</v>
          </cell>
          <cell r="R2300">
            <v>14256</v>
          </cell>
          <cell r="S2300" t="str">
            <v>Diesel Oil</v>
          </cell>
        </row>
        <row r="2301">
          <cell r="A2301" t="str">
            <v>NY</v>
          </cell>
          <cell r="F2301">
            <v>2023</v>
          </cell>
          <cell r="N2301">
            <v>375.6</v>
          </cell>
          <cell r="R2301">
            <v>6359.5</v>
          </cell>
          <cell r="S2301" t="str">
            <v>Diesel Oil</v>
          </cell>
        </row>
        <row r="2302">
          <cell r="A2302" t="str">
            <v>NY</v>
          </cell>
          <cell r="F2302">
            <v>2021</v>
          </cell>
          <cell r="N2302">
            <v>217</v>
          </cell>
          <cell r="R2302">
            <v>2680.6</v>
          </cell>
          <cell r="S2302" t="str">
            <v>Diesel Oil</v>
          </cell>
        </row>
        <row r="2303">
          <cell r="A2303" t="str">
            <v>NY</v>
          </cell>
          <cell r="F2303">
            <v>2022</v>
          </cell>
          <cell r="N2303">
            <v>142.6</v>
          </cell>
          <cell r="R2303">
            <v>1758.7</v>
          </cell>
          <cell r="S2303" t="str">
            <v>Diesel Oil</v>
          </cell>
        </row>
        <row r="2304">
          <cell r="A2304" t="str">
            <v>NY</v>
          </cell>
          <cell r="F2304">
            <v>2023</v>
          </cell>
          <cell r="S2304" t="str">
            <v>Diesel Oil</v>
          </cell>
        </row>
        <row r="2305">
          <cell r="A2305" t="str">
            <v>NY</v>
          </cell>
          <cell r="F2305">
            <v>2021</v>
          </cell>
          <cell r="N2305">
            <v>207.1</v>
          </cell>
          <cell r="R2305">
            <v>2556.9</v>
          </cell>
          <cell r="S2305" t="str">
            <v>Diesel Oil</v>
          </cell>
        </row>
        <row r="2306">
          <cell r="A2306" t="str">
            <v>NY</v>
          </cell>
          <cell r="F2306">
            <v>2022</v>
          </cell>
          <cell r="N2306">
            <v>94.8</v>
          </cell>
          <cell r="R2306">
            <v>1169.2</v>
          </cell>
          <cell r="S2306" t="str">
            <v>Diesel Oil</v>
          </cell>
        </row>
        <row r="2307">
          <cell r="A2307" t="str">
            <v>NY</v>
          </cell>
          <cell r="F2307">
            <v>2023</v>
          </cell>
          <cell r="S2307" t="str">
            <v>Diesel Oil</v>
          </cell>
        </row>
        <row r="2308">
          <cell r="A2308" t="str">
            <v>NY</v>
          </cell>
          <cell r="F2308">
            <v>2021</v>
          </cell>
          <cell r="N2308">
            <v>204.4</v>
          </cell>
          <cell r="R2308">
            <v>2520.9</v>
          </cell>
          <cell r="S2308" t="str">
            <v>Diesel Oil</v>
          </cell>
        </row>
        <row r="2309">
          <cell r="A2309" t="str">
            <v>NY</v>
          </cell>
          <cell r="F2309">
            <v>2022</v>
          </cell>
          <cell r="N2309">
            <v>103.7</v>
          </cell>
          <cell r="R2309">
            <v>1281.2</v>
          </cell>
          <cell r="S2309" t="str">
            <v>Diesel Oil</v>
          </cell>
        </row>
        <row r="2310">
          <cell r="A2310" t="str">
            <v>NY</v>
          </cell>
          <cell r="F2310">
            <v>2023</v>
          </cell>
          <cell r="S2310" t="str">
            <v>Diesel Oil</v>
          </cell>
        </row>
        <row r="2311">
          <cell r="A2311" t="str">
            <v>NY</v>
          </cell>
          <cell r="F2311">
            <v>2021</v>
          </cell>
          <cell r="N2311">
            <v>196.5</v>
          </cell>
          <cell r="R2311">
            <v>2427.1999999999998</v>
          </cell>
          <cell r="S2311" t="str">
            <v>Diesel Oil</v>
          </cell>
        </row>
        <row r="2312">
          <cell r="A2312" t="str">
            <v>NY</v>
          </cell>
          <cell r="F2312">
            <v>2022</v>
          </cell>
          <cell r="N2312">
            <v>95.6</v>
          </cell>
          <cell r="R2312">
            <v>1181.2</v>
          </cell>
          <cell r="S2312" t="str">
            <v>Diesel Oil</v>
          </cell>
        </row>
        <row r="2313">
          <cell r="A2313" t="str">
            <v>NY</v>
          </cell>
          <cell r="F2313">
            <v>2023</v>
          </cell>
          <cell r="S2313" t="str">
            <v>Diesel Oil</v>
          </cell>
        </row>
        <row r="2314">
          <cell r="A2314" t="str">
            <v>NY</v>
          </cell>
          <cell r="F2314">
            <v>2021</v>
          </cell>
          <cell r="N2314">
            <v>154.69999999999999</v>
          </cell>
          <cell r="R2314">
            <v>1911.9</v>
          </cell>
          <cell r="S2314" t="str">
            <v>Diesel Oil</v>
          </cell>
        </row>
        <row r="2315">
          <cell r="A2315" t="str">
            <v>NY</v>
          </cell>
          <cell r="F2315">
            <v>2022</v>
          </cell>
          <cell r="N2315">
            <v>96.7</v>
          </cell>
          <cell r="R2315">
            <v>1192.9000000000001</v>
          </cell>
          <cell r="S2315" t="str">
            <v>Diesel Oil</v>
          </cell>
        </row>
        <row r="2316">
          <cell r="A2316" t="str">
            <v>NY</v>
          </cell>
          <cell r="F2316">
            <v>2023</v>
          </cell>
          <cell r="S2316" t="str">
            <v>Diesel Oil</v>
          </cell>
        </row>
        <row r="2317">
          <cell r="A2317" t="str">
            <v>NY</v>
          </cell>
          <cell r="F2317">
            <v>2021</v>
          </cell>
          <cell r="N2317">
            <v>200.9</v>
          </cell>
          <cell r="R2317">
            <v>2480.5</v>
          </cell>
          <cell r="S2317" t="str">
            <v>Diesel Oil</v>
          </cell>
        </row>
        <row r="2318">
          <cell r="A2318" t="str">
            <v>NY</v>
          </cell>
          <cell r="F2318">
            <v>2022</v>
          </cell>
          <cell r="N2318">
            <v>106.4</v>
          </cell>
          <cell r="R2318">
            <v>1314.2</v>
          </cell>
          <cell r="S2318" t="str">
            <v>Diesel Oil</v>
          </cell>
        </row>
        <row r="2319">
          <cell r="A2319" t="str">
            <v>NY</v>
          </cell>
          <cell r="F2319">
            <v>2023</v>
          </cell>
          <cell r="S2319" t="str">
            <v>Diesel Oil</v>
          </cell>
        </row>
        <row r="2320">
          <cell r="A2320" t="str">
            <v>NY</v>
          </cell>
          <cell r="F2320">
            <v>2021</v>
          </cell>
          <cell r="N2320">
            <v>293.3</v>
          </cell>
          <cell r="R2320">
            <v>3622</v>
          </cell>
          <cell r="S2320" t="str">
            <v>Diesel Oil</v>
          </cell>
        </row>
        <row r="2321">
          <cell r="A2321" t="str">
            <v>NY</v>
          </cell>
          <cell r="F2321">
            <v>2022</v>
          </cell>
          <cell r="N2321">
            <v>107.3</v>
          </cell>
          <cell r="R2321">
            <v>1326.1</v>
          </cell>
          <cell r="S2321" t="str">
            <v>Diesel Oil</v>
          </cell>
        </row>
        <row r="2322">
          <cell r="A2322" t="str">
            <v>NY</v>
          </cell>
          <cell r="F2322">
            <v>2023</v>
          </cell>
          <cell r="S2322" t="str">
            <v>Diesel Oil</v>
          </cell>
        </row>
        <row r="2323">
          <cell r="A2323" t="str">
            <v>NY</v>
          </cell>
          <cell r="F2323">
            <v>2021</v>
          </cell>
          <cell r="N2323">
            <v>181.1</v>
          </cell>
          <cell r="R2323">
            <v>2237.5</v>
          </cell>
          <cell r="S2323" t="str">
            <v>Diesel Oil</v>
          </cell>
        </row>
        <row r="2324">
          <cell r="A2324" t="str">
            <v>NY</v>
          </cell>
          <cell r="F2324">
            <v>2022</v>
          </cell>
          <cell r="N2324">
            <v>35.9</v>
          </cell>
          <cell r="R2324">
            <v>444.3</v>
          </cell>
          <cell r="S2324" t="str">
            <v>Diesel Oil</v>
          </cell>
        </row>
        <row r="2325">
          <cell r="A2325" t="str">
            <v>NY</v>
          </cell>
          <cell r="F2325">
            <v>2023</v>
          </cell>
          <cell r="S2325" t="str">
            <v>Diesel Oil</v>
          </cell>
        </row>
        <row r="2326">
          <cell r="A2326" t="str">
            <v>NY</v>
          </cell>
          <cell r="F2326">
            <v>2021</v>
          </cell>
          <cell r="N2326">
            <v>540.79999999999995</v>
          </cell>
          <cell r="R2326">
            <v>6683.8</v>
          </cell>
          <cell r="S2326" t="str">
            <v>Other</v>
          </cell>
        </row>
        <row r="2327">
          <cell r="A2327" t="str">
            <v>NY</v>
          </cell>
          <cell r="F2327">
            <v>2022</v>
          </cell>
          <cell r="N2327">
            <v>439.1</v>
          </cell>
          <cell r="R2327">
            <v>5426.5</v>
          </cell>
          <cell r="S2327" t="str">
            <v>Other</v>
          </cell>
        </row>
        <row r="2328">
          <cell r="A2328" t="str">
            <v>NY</v>
          </cell>
          <cell r="F2328">
            <v>2021</v>
          </cell>
          <cell r="N2328">
            <v>201</v>
          </cell>
          <cell r="R2328">
            <v>2484.1999999999998</v>
          </cell>
          <cell r="S2328" t="str">
            <v>Other</v>
          </cell>
        </row>
        <row r="2329">
          <cell r="A2329" t="str">
            <v>NY</v>
          </cell>
          <cell r="F2329">
            <v>2022</v>
          </cell>
          <cell r="N2329">
            <v>342</v>
          </cell>
          <cell r="R2329">
            <v>4230</v>
          </cell>
          <cell r="S2329" t="str">
            <v>Other</v>
          </cell>
        </row>
        <row r="2330">
          <cell r="A2330" t="str">
            <v>NY</v>
          </cell>
          <cell r="F2330">
            <v>2021</v>
          </cell>
          <cell r="N2330">
            <v>2503.1</v>
          </cell>
          <cell r="R2330">
            <v>42468</v>
          </cell>
          <cell r="S2330" t="str">
            <v>Natural Gas</v>
          </cell>
        </row>
        <row r="2331">
          <cell r="A2331" t="str">
            <v>NY</v>
          </cell>
          <cell r="F2331">
            <v>2022</v>
          </cell>
          <cell r="N2331">
            <v>3573.2</v>
          </cell>
          <cell r="R2331">
            <v>59096.2</v>
          </cell>
          <cell r="S2331" t="str">
            <v>Natural Gas</v>
          </cell>
        </row>
        <row r="2332">
          <cell r="A2332" t="str">
            <v>NY</v>
          </cell>
          <cell r="F2332">
            <v>2023</v>
          </cell>
          <cell r="N2332">
            <v>2078.8000000000002</v>
          </cell>
          <cell r="R2332">
            <v>35207.800000000003</v>
          </cell>
          <cell r="S2332" t="str">
            <v>Natural Gas</v>
          </cell>
        </row>
        <row r="2333">
          <cell r="A2333" t="str">
            <v>NY</v>
          </cell>
          <cell r="F2333">
            <v>2021</v>
          </cell>
          <cell r="N2333">
            <v>2888</v>
          </cell>
          <cell r="R2333">
            <v>49015.7</v>
          </cell>
          <cell r="S2333" t="str">
            <v>Natural Gas</v>
          </cell>
        </row>
        <row r="2334">
          <cell r="A2334" t="str">
            <v>NY</v>
          </cell>
          <cell r="F2334">
            <v>2022</v>
          </cell>
          <cell r="N2334">
            <v>2960.2</v>
          </cell>
          <cell r="R2334">
            <v>48081</v>
          </cell>
          <cell r="S2334" t="str">
            <v>Natural Gas</v>
          </cell>
        </row>
        <row r="2335">
          <cell r="A2335" t="str">
            <v>NY</v>
          </cell>
          <cell r="F2335">
            <v>2023</v>
          </cell>
          <cell r="N2335">
            <v>766.6</v>
          </cell>
          <cell r="R2335">
            <v>12979.2</v>
          </cell>
          <cell r="S2335" t="str">
            <v>Natural Gas</v>
          </cell>
        </row>
        <row r="2336">
          <cell r="A2336" t="str">
            <v>NY</v>
          </cell>
          <cell r="F2336">
            <v>2021</v>
          </cell>
          <cell r="N2336">
            <v>2063.8000000000002</v>
          </cell>
          <cell r="R2336">
            <v>35031.9</v>
          </cell>
          <cell r="S2336" t="str">
            <v>Natural Gas</v>
          </cell>
        </row>
        <row r="2337">
          <cell r="A2337" t="str">
            <v>NY</v>
          </cell>
          <cell r="F2337">
            <v>2022</v>
          </cell>
          <cell r="N2337">
            <v>2416.6</v>
          </cell>
          <cell r="R2337">
            <v>40087.800000000003</v>
          </cell>
          <cell r="S2337" t="str">
            <v>Natural Gas</v>
          </cell>
        </row>
        <row r="2338">
          <cell r="A2338" t="str">
            <v>NY</v>
          </cell>
          <cell r="F2338">
            <v>2023</v>
          </cell>
          <cell r="N2338">
            <v>1196</v>
          </cell>
          <cell r="R2338">
            <v>20248.2</v>
          </cell>
          <cell r="S2338" t="str">
            <v>Natural Gas</v>
          </cell>
        </row>
        <row r="2339">
          <cell r="A2339" t="str">
            <v>NY</v>
          </cell>
          <cell r="F2339">
            <v>2021</v>
          </cell>
          <cell r="N2339">
            <v>2086.6</v>
          </cell>
          <cell r="R2339">
            <v>35407.300000000003</v>
          </cell>
          <cell r="S2339" t="str">
            <v>Natural Gas</v>
          </cell>
        </row>
        <row r="2340">
          <cell r="A2340" t="str">
            <v>NY</v>
          </cell>
          <cell r="F2340">
            <v>2022</v>
          </cell>
          <cell r="N2340">
            <v>2530.4</v>
          </cell>
          <cell r="R2340">
            <v>42048.6</v>
          </cell>
          <cell r="S2340" t="str">
            <v>Natural Gas</v>
          </cell>
        </row>
        <row r="2341">
          <cell r="A2341" t="str">
            <v>NY</v>
          </cell>
          <cell r="F2341">
            <v>2023</v>
          </cell>
          <cell r="N2341">
            <v>1803.9</v>
          </cell>
          <cell r="R2341">
            <v>30552.5</v>
          </cell>
          <cell r="S2341" t="str">
            <v>Natural Gas</v>
          </cell>
        </row>
        <row r="2342">
          <cell r="A2342" t="str">
            <v>NY</v>
          </cell>
          <cell r="F2342">
            <v>2021</v>
          </cell>
          <cell r="N2342">
            <v>3262.9</v>
          </cell>
          <cell r="R2342">
            <v>55297.5</v>
          </cell>
          <cell r="S2342" t="str">
            <v>Natural Gas</v>
          </cell>
        </row>
        <row r="2343">
          <cell r="A2343" t="str">
            <v>NY</v>
          </cell>
          <cell r="F2343">
            <v>2022</v>
          </cell>
          <cell r="N2343">
            <v>4775.2</v>
          </cell>
          <cell r="R2343">
            <v>77141.7</v>
          </cell>
          <cell r="S2343" t="str">
            <v>Natural Gas</v>
          </cell>
        </row>
        <row r="2344">
          <cell r="A2344" t="str">
            <v>NY</v>
          </cell>
          <cell r="F2344">
            <v>2023</v>
          </cell>
          <cell r="N2344">
            <v>2804.4</v>
          </cell>
          <cell r="R2344">
            <v>47515.4</v>
          </cell>
          <cell r="S2344" t="str">
            <v>Natural Gas</v>
          </cell>
        </row>
        <row r="2345">
          <cell r="A2345" t="str">
            <v>NY</v>
          </cell>
          <cell r="F2345">
            <v>2021</v>
          </cell>
          <cell r="N2345">
            <v>1385.2</v>
          </cell>
          <cell r="R2345">
            <v>23515</v>
          </cell>
          <cell r="S2345" t="str">
            <v>Natural Gas</v>
          </cell>
        </row>
        <row r="2346">
          <cell r="A2346" t="str">
            <v>NY</v>
          </cell>
          <cell r="F2346">
            <v>2022</v>
          </cell>
          <cell r="N2346">
            <v>1924.2</v>
          </cell>
          <cell r="R2346">
            <v>31495.599999999999</v>
          </cell>
          <cell r="S2346" t="str">
            <v>Natural Gas</v>
          </cell>
        </row>
        <row r="2347">
          <cell r="A2347" t="str">
            <v>NY</v>
          </cell>
          <cell r="F2347">
            <v>2023</v>
          </cell>
          <cell r="N2347">
            <v>700.8</v>
          </cell>
          <cell r="R2347">
            <v>11860.7</v>
          </cell>
          <cell r="S2347" t="str">
            <v>Natural Gas</v>
          </cell>
        </row>
        <row r="2348">
          <cell r="A2348" t="str">
            <v>NY</v>
          </cell>
          <cell r="F2348">
            <v>2021</v>
          </cell>
          <cell r="N2348">
            <v>1807.4</v>
          </cell>
          <cell r="R2348">
            <v>30671.9</v>
          </cell>
          <cell r="S2348" t="str">
            <v>Natural Gas</v>
          </cell>
        </row>
        <row r="2349">
          <cell r="A2349" t="str">
            <v>NY</v>
          </cell>
          <cell r="F2349">
            <v>2022</v>
          </cell>
          <cell r="N2349">
            <v>3237</v>
          </cell>
          <cell r="R2349">
            <v>54843.8</v>
          </cell>
          <cell r="S2349" t="str">
            <v>Natural Gas</v>
          </cell>
        </row>
        <row r="2350">
          <cell r="A2350" t="str">
            <v>NY</v>
          </cell>
          <cell r="F2350">
            <v>2023</v>
          </cell>
          <cell r="N2350">
            <v>1770.5</v>
          </cell>
          <cell r="R2350">
            <v>29988.799999999999</v>
          </cell>
          <cell r="S2350" t="str">
            <v>Natural Gas</v>
          </cell>
        </row>
        <row r="2351">
          <cell r="A2351" t="str">
            <v>NY</v>
          </cell>
          <cell r="F2351">
            <v>2021</v>
          </cell>
          <cell r="N2351">
            <v>1554.3</v>
          </cell>
          <cell r="R2351">
            <v>26391.200000000001</v>
          </cell>
          <cell r="S2351" t="str">
            <v>Natural Gas</v>
          </cell>
        </row>
        <row r="2352">
          <cell r="A2352" t="str">
            <v>NY</v>
          </cell>
          <cell r="F2352">
            <v>2022</v>
          </cell>
          <cell r="N2352">
            <v>2152.1999999999998</v>
          </cell>
          <cell r="R2352">
            <v>35612.1</v>
          </cell>
          <cell r="S2352" t="str">
            <v>Natural Gas</v>
          </cell>
        </row>
        <row r="2353">
          <cell r="A2353" t="str">
            <v>NY</v>
          </cell>
          <cell r="F2353">
            <v>2023</v>
          </cell>
          <cell r="N2353">
            <v>1001.5</v>
          </cell>
          <cell r="R2353">
            <v>16957.5</v>
          </cell>
          <cell r="S2353" t="str">
            <v>Natural Gas</v>
          </cell>
        </row>
        <row r="2354">
          <cell r="A2354" t="str">
            <v>NY</v>
          </cell>
          <cell r="F2354">
            <v>2021</v>
          </cell>
          <cell r="N2354">
            <v>3773.9</v>
          </cell>
          <cell r="R2354">
            <v>64013.7</v>
          </cell>
          <cell r="S2354" t="str">
            <v>Natural Gas</v>
          </cell>
        </row>
        <row r="2355">
          <cell r="A2355" t="str">
            <v>NY</v>
          </cell>
          <cell r="F2355">
            <v>2022</v>
          </cell>
          <cell r="N2355">
            <v>4209.3999999999996</v>
          </cell>
          <cell r="R2355">
            <v>67819.899999999994</v>
          </cell>
          <cell r="S2355" t="str">
            <v>Natural Gas</v>
          </cell>
        </row>
        <row r="2356">
          <cell r="A2356" t="str">
            <v>NY</v>
          </cell>
          <cell r="F2356">
            <v>2023</v>
          </cell>
          <cell r="N2356">
            <v>2496.9</v>
          </cell>
          <cell r="R2356">
            <v>42296.6</v>
          </cell>
          <cell r="S2356" t="str">
            <v>Natural Gas</v>
          </cell>
        </row>
        <row r="2357">
          <cell r="A2357" t="str">
            <v>NY</v>
          </cell>
          <cell r="F2357">
            <v>2021</v>
          </cell>
          <cell r="N2357">
            <v>1726.6</v>
          </cell>
          <cell r="R2357">
            <v>29304.3</v>
          </cell>
          <cell r="S2357" t="str">
            <v>Natural Gas</v>
          </cell>
        </row>
        <row r="2358">
          <cell r="A2358" t="str">
            <v>NY</v>
          </cell>
          <cell r="F2358">
            <v>2022</v>
          </cell>
          <cell r="N2358">
            <v>1806.7</v>
          </cell>
          <cell r="R2358">
            <v>29237.3</v>
          </cell>
          <cell r="S2358" t="str">
            <v>Natural Gas</v>
          </cell>
        </row>
        <row r="2359">
          <cell r="A2359" t="str">
            <v>NY</v>
          </cell>
          <cell r="F2359">
            <v>2023</v>
          </cell>
          <cell r="N2359">
            <v>1370.5</v>
          </cell>
          <cell r="R2359">
            <v>23211.5</v>
          </cell>
          <cell r="S2359" t="str">
            <v>Natural Gas</v>
          </cell>
        </row>
        <row r="2360">
          <cell r="A2360" t="str">
            <v>NY</v>
          </cell>
          <cell r="F2360">
            <v>2021</v>
          </cell>
          <cell r="N2360">
            <v>2062.8000000000002</v>
          </cell>
          <cell r="R2360">
            <v>35022.5</v>
          </cell>
          <cell r="S2360" t="str">
            <v>Natural Gas</v>
          </cell>
        </row>
        <row r="2361">
          <cell r="A2361" t="str">
            <v>NY</v>
          </cell>
          <cell r="F2361">
            <v>2022</v>
          </cell>
          <cell r="N2361">
            <v>2676</v>
          </cell>
          <cell r="R2361">
            <v>43635.8</v>
          </cell>
          <cell r="S2361" t="str">
            <v>Natural Gas</v>
          </cell>
        </row>
        <row r="2362">
          <cell r="A2362" t="str">
            <v>NY</v>
          </cell>
          <cell r="F2362">
            <v>2023</v>
          </cell>
          <cell r="N2362">
            <v>1442</v>
          </cell>
          <cell r="R2362">
            <v>24423.8</v>
          </cell>
          <cell r="S2362" t="str">
            <v>Natural Gas</v>
          </cell>
        </row>
        <row r="2363">
          <cell r="A2363" t="str">
            <v>NY</v>
          </cell>
          <cell r="F2363">
            <v>2021</v>
          </cell>
          <cell r="N2363">
            <v>3361.9</v>
          </cell>
          <cell r="R2363">
            <v>56237.3</v>
          </cell>
          <cell r="S2363" t="str">
            <v>Natural Gas</v>
          </cell>
        </row>
        <row r="2364">
          <cell r="A2364" t="str">
            <v>NY</v>
          </cell>
          <cell r="F2364">
            <v>2022</v>
          </cell>
          <cell r="N2364">
            <v>4158.5</v>
          </cell>
          <cell r="R2364">
            <v>68608.7</v>
          </cell>
          <cell r="S2364" t="str">
            <v>Natural Gas</v>
          </cell>
        </row>
        <row r="2365">
          <cell r="A2365" t="str">
            <v>NY</v>
          </cell>
          <cell r="F2365">
            <v>2023</v>
          </cell>
          <cell r="N2365">
            <v>3048.5</v>
          </cell>
          <cell r="R2365">
            <v>51649</v>
          </cell>
          <cell r="S2365" t="str">
            <v>Natural Gas</v>
          </cell>
        </row>
        <row r="2366">
          <cell r="A2366" t="str">
            <v>NY</v>
          </cell>
          <cell r="F2366">
            <v>2021</v>
          </cell>
          <cell r="N2366">
            <v>4025.1</v>
          </cell>
          <cell r="R2366">
            <v>68205.8</v>
          </cell>
          <cell r="S2366" t="str">
            <v>Natural Gas</v>
          </cell>
        </row>
        <row r="2367">
          <cell r="A2367" t="str">
            <v>NY</v>
          </cell>
          <cell r="F2367">
            <v>2022</v>
          </cell>
          <cell r="N2367">
            <v>5484.8</v>
          </cell>
          <cell r="R2367">
            <v>87740.4</v>
          </cell>
          <cell r="S2367" t="str">
            <v>Natural Gas</v>
          </cell>
        </row>
        <row r="2368">
          <cell r="A2368" t="str">
            <v>NY</v>
          </cell>
          <cell r="F2368">
            <v>2023</v>
          </cell>
          <cell r="N2368">
            <v>3284.4</v>
          </cell>
          <cell r="R2368">
            <v>55655.4</v>
          </cell>
          <cell r="S2368" t="str">
            <v>Natural Gas</v>
          </cell>
        </row>
        <row r="2369">
          <cell r="A2369" t="str">
            <v>NY</v>
          </cell>
          <cell r="F2369">
            <v>2021</v>
          </cell>
          <cell r="N2369">
            <v>1421.7</v>
          </cell>
          <cell r="R2369">
            <v>24095.3</v>
          </cell>
          <cell r="S2369" t="str">
            <v>Natural Gas</v>
          </cell>
        </row>
        <row r="2370">
          <cell r="A2370" t="str">
            <v>NY</v>
          </cell>
          <cell r="F2370">
            <v>2022</v>
          </cell>
          <cell r="N2370">
            <v>1635.1</v>
          </cell>
          <cell r="R2370">
            <v>27671.9</v>
          </cell>
          <cell r="S2370" t="str">
            <v>Natural Gas</v>
          </cell>
        </row>
        <row r="2371">
          <cell r="A2371" t="str">
            <v>NY</v>
          </cell>
          <cell r="F2371">
            <v>2023</v>
          </cell>
          <cell r="N2371">
            <v>1167</v>
          </cell>
          <cell r="R2371">
            <v>19763.8</v>
          </cell>
          <cell r="S2371" t="str">
            <v>Natural Gas</v>
          </cell>
        </row>
        <row r="2372">
          <cell r="A2372" t="str">
            <v>NY</v>
          </cell>
          <cell r="F2372">
            <v>2021</v>
          </cell>
          <cell r="N2372">
            <v>3117.8</v>
          </cell>
          <cell r="R2372">
            <v>52898.1</v>
          </cell>
          <cell r="S2372" t="str">
            <v>Natural Gas</v>
          </cell>
        </row>
        <row r="2373">
          <cell r="A2373" t="str">
            <v>NY</v>
          </cell>
          <cell r="F2373">
            <v>2022</v>
          </cell>
          <cell r="N2373">
            <v>3457.8</v>
          </cell>
          <cell r="R2373">
            <v>55295.199999999997</v>
          </cell>
          <cell r="S2373" t="str">
            <v>Natural Gas</v>
          </cell>
        </row>
        <row r="2374">
          <cell r="A2374" t="str">
            <v>NY</v>
          </cell>
          <cell r="F2374">
            <v>2023</v>
          </cell>
          <cell r="N2374">
            <v>2067.4</v>
          </cell>
          <cell r="R2374">
            <v>35021.1</v>
          </cell>
          <cell r="S2374" t="str">
            <v>Natural Gas</v>
          </cell>
        </row>
        <row r="2375">
          <cell r="A2375" t="str">
            <v>NY</v>
          </cell>
          <cell r="F2375">
            <v>2021</v>
          </cell>
          <cell r="N2375">
            <v>1747.2</v>
          </cell>
          <cell r="R2375">
            <v>29611.3</v>
          </cell>
          <cell r="S2375" t="str">
            <v>Natural Gas</v>
          </cell>
        </row>
        <row r="2376">
          <cell r="A2376" t="str">
            <v>NY</v>
          </cell>
          <cell r="F2376">
            <v>2022</v>
          </cell>
          <cell r="N2376">
            <v>1689.8</v>
          </cell>
          <cell r="R2376">
            <v>28611.599999999999</v>
          </cell>
          <cell r="S2376" t="str">
            <v>Natural Gas</v>
          </cell>
        </row>
        <row r="2377">
          <cell r="A2377" t="str">
            <v>NY</v>
          </cell>
          <cell r="F2377">
            <v>2023</v>
          </cell>
          <cell r="N2377">
            <v>1050.5999999999999</v>
          </cell>
          <cell r="R2377">
            <v>17791.900000000001</v>
          </cell>
          <cell r="S2377" t="str">
            <v>Natural Gas</v>
          </cell>
        </row>
        <row r="2378">
          <cell r="A2378" t="str">
            <v>NY</v>
          </cell>
          <cell r="F2378">
            <v>2009</v>
          </cell>
          <cell r="N2378">
            <v>428372.07500000001</v>
          </cell>
          <cell r="R2378">
            <v>7038324.7999999998</v>
          </cell>
          <cell r="S2378" t="str">
            <v>Natural Gas</v>
          </cell>
        </row>
        <row r="2379">
          <cell r="A2379" t="str">
            <v>NY</v>
          </cell>
          <cell r="F2379">
            <v>2010</v>
          </cell>
          <cell r="N2379">
            <v>415734.85</v>
          </cell>
          <cell r="R2379">
            <v>6911990.8250000002</v>
          </cell>
          <cell r="S2379" t="str">
            <v>Natural Gas</v>
          </cell>
        </row>
        <row r="2380">
          <cell r="A2380" t="str">
            <v>NY</v>
          </cell>
          <cell r="F2380">
            <v>2011</v>
          </cell>
          <cell r="N2380">
            <v>402721.299</v>
          </cell>
          <cell r="R2380">
            <v>6726669.6059999997</v>
          </cell>
          <cell r="S2380" t="str">
            <v>Natural Gas</v>
          </cell>
        </row>
        <row r="2381">
          <cell r="A2381" t="str">
            <v>NY</v>
          </cell>
          <cell r="F2381">
            <v>2012</v>
          </cell>
          <cell r="N2381">
            <v>589483.83600000001</v>
          </cell>
          <cell r="R2381">
            <v>9906227.4010000005</v>
          </cell>
          <cell r="S2381" t="str">
            <v>Natural Gas</v>
          </cell>
        </row>
        <row r="2382">
          <cell r="A2382" t="str">
            <v>NY</v>
          </cell>
          <cell r="F2382">
            <v>2013</v>
          </cell>
          <cell r="N2382">
            <v>290445.96899999998</v>
          </cell>
          <cell r="R2382">
            <v>4794298.4570000004</v>
          </cell>
          <cell r="S2382" t="str">
            <v>Natural Gas</v>
          </cell>
        </row>
        <row r="2383">
          <cell r="A2383" t="str">
            <v>NY</v>
          </cell>
          <cell r="F2383">
            <v>2014</v>
          </cell>
          <cell r="N2383">
            <v>450505.91600000003</v>
          </cell>
          <cell r="R2383">
            <v>7403729.6100000003</v>
          </cell>
          <cell r="S2383" t="str">
            <v>Natural Gas</v>
          </cell>
        </row>
        <row r="2384">
          <cell r="A2384" t="str">
            <v>NY</v>
          </cell>
          <cell r="F2384">
            <v>2015</v>
          </cell>
          <cell r="N2384">
            <v>585133.51399999997</v>
          </cell>
          <cell r="R2384">
            <v>9778097.7939999998</v>
          </cell>
          <cell r="S2384" t="str">
            <v>Natural Gas</v>
          </cell>
        </row>
        <row r="2385">
          <cell r="A2385" t="str">
            <v>NY</v>
          </cell>
          <cell r="F2385">
            <v>2016</v>
          </cell>
          <cell r="N2385">
            <v>602889.93599999999</v>
          </cell>
          <cell r="R2385">
            <v>10112269.067</v>
          </cell>
          <cell r="S2385" t="str">
            <v>Natural Gas</v>
          </cell>
        </row>
        <row r="2386">
          <cell r="A2386" t="str">
            <v>NY</v>
          </cell>
          <cell r="F2386">
            <v>2017</v>
          </cell>
          <cell r="N2386">
            <v>366716.12099999998</v>
          </cell>
          <cell r="R2386">
            <v>6108214.6730000004</v>
          </cell>
          <cell r="S2386" t="str">
            <v>Natural Gas</v>
          </cell>
        </row>
        <row r="2387">
          <cell r="A2387" t="str">
            <v>NY</v>
          </cell>
          <cell r="F2387">
            <v>2018</v>
          </cell>
          <cell r="N2387">
            <v>411026.217</v>
          </cell>
          <cell r="R2387">
            <v>6691387.2489999998</v>
          </cell>
          <cell r="S2387" t="str">
            <v>Natural Gas</v>
          </cell>
        </row>
        <row r="2388">
          <cell r="A2388" t="str">
            <v>NY</v>
          </cell>
          <cell r="F2388">
            <v>2019</v>
          </cell>
          <cell r="N2388">
            <v>172816.992</v>
          </cell>
          <cell r="R2388">
            <v>2886167.8620000002</v>
          </cell>
          <cell r="S2388" t="str">
            <v>Natural Gas</v>
          </cell>
        </row>
        <row r="2389">
          <cell r="A2389" t="str">
            <v>NY</v>
          </cell>
          <cell r="F2389">
            <v>2020</v>
          </cell>
          <cell r="N2389">
            <v>205397</v>
          </cell>
          <cell r="R2389">
            <v>3456223.0430000001</v>
          </cell>
          <cell r="S2389" t="str">
            <v>Natural Gas</v>
          </cell>
        </row>
        <row r="2390">
          <cell r="A2390" t="str">
            <v>NY</v>
          </cell>
          <cell r="F2390">
            <v>2021</v>
          </cell>
          <cell r="N2390">
            <v>101192.825</v>
          </cell>
          <cell r="R2390">
            <v>1702537.236</v>
          </cell>
          <cell r="S2390" t="str">
            <v>Natural Gas</v>
          </cell>
        </row>
        <row r="2391">
          <cell r="A2391" t="str">
            <v>NY</v>
          </cell>
          <cell r="F2391">
            <v>2022</v>
          </cell>
          <cell r="N2391">
            <v>93354.466</v>
          </cell>
          <cell r="R2391">
            <v>1542827.946</v>
          </cell>
          <cell r="S2391" t="str">
            <v>Natural Gas</v>
          </cell>
        </row>
        <row r="2392">
          <cell r="A2392" t="str">
            <v>NY</v>
          </cell>
          <cell r="F2392">
            <v>2023</v>
          </cell>
          <cell r="N2392">
            <v>182796.11499999999</v>
          </cell>
          <cell r="R2392">
            <v>3046114.7050000001</v>
          </cell>
          <cell r="S2392" t="str">
            <v>Natural Gas</v>
          </cell>
        </row>
        <row r="2393">
          <cell r="A2393" t="str">
            <v>NY</v>
          </cell>
          <cell r="F2393">
            <v>2009</v>
          </cell>
          <cell r="N2393">
            <v>159805.77499999999</v>
          </cell>
          <cell r="R2393">
            <v>2497670.9</v>
          </cell>
          <cell r="S2393" t="str">
            <v>Residual Oil</v>
          </cell>
        </row>
        <row r="2394">
          <cell r="A2394" t="str">
            <v>NY</v>
          </cell>
          <cell r="F2394">
            <v>2010</v>
          </cell>
          <cell r="N2394">
            <v>344906.52500000002</v>
          </cell>
          <cell r="R2394">
            <v>5747330.2999999998</v>
          </cell>
          <cell r="S2394" t="str">
            <v>Residual Oil</v>
          </cell>
        </row>
        <row r="2395">
          <cell r="A2395" t="str">
            <v>NY</v>
          </cell>
          <cell r="F2395">
            <v>2011</v>
          </cell>
          <cell r="N2395">
            <v>269302.34999999998</v>
          </cell>
          <cell r="R2395">
            <v>4487090.6500000004</v>
          </cell>
          <cell r="S2395" t="str">
            <v>Residual Oil</v>
          </cell>
        </row>
        <row r="2396">
          <cell r="A2396" t="str">
            <v>NY</v>
          </cell>
          <cell r="F2396">
            <v>2012</v>
          </cell>
          <cell r="N2396">
            <v>580686.53799999994</v>
          </cell>
          <cell r="R2396">
            <v>9761257.6870000008</v>
          </cell>
          <cell r="S2396" t="str">
            <v>Residual Oil</v>
          </cell>
        </row>
        <row r="2397">
          <cell r="A2397" t="str">
            <v>NY</v>
          </cell>
          <cell r="F2397">
            <v>2013</v>
          </cell>
          <cell r="N2397">
            <v>409086.59399999998</v>
          </cell>
          <cell r="R2397">
            <v>6810572.4989999998</v>
          </cell>
          <cell r="S2397" t="str">
            <v>Residual Oil</v>
          </cell>
        </row>
        <row r="2398">
          <cell r="A2398" t="str">
            <v>NY</v>
          </cell>
          <cell r="F2398">
            <v>2014</v>
          </cell>
          <cell r="N2398">
            <v>638613.429</v>
          </cell>
          <cell r="R2398">
            <v>10603775.676999999</v>
          </cell>
          <cell r="S2398" t="str">
            <v>Residual Oil</v>
          </cell>
        </row>
        <row r="2399">
          <cell r="A2399" t="str">
            <v>NY</v>
          </cell>
          <cell r="F2399">
            <v>2015</v>
          </cell>
          <cell r="N2399">
            <v>567101.85199999996</v>
          </cell>
          <cell r="R2399">
            <v>9435384.1899999995</v>
          </cell>
          <cell r="S2399" t="str">
            <v>Residual Oil</v>
          </cell>
        </row>
        <row r="2400">
          <cell r="A2400" t="str">
            <v>NY</v>
          </cell>
          <cell r="F2400">
            <v>2016</v>
          </cell>
          <cell r="N2400">
            <v>566346.87800000003</v>
          </cell>
          <cell r="R2400">
            <v>9478446.6730000004</v>
          </cell>
          <cell r="S2400" t="str">
            <v>Residual Oil</v>
          </cell>
        </row>
        <row r="2401">
          <cell r="A2401" t="str">
            <v>NY</v>
          </cell>
          <cell r="F2401">
            <v>2017</v>
          </cell>
          <cell r="N2401">
            <v>401437.88099999999</v>
          </cell>
          <cell r="R2401">
            <v>6704761.9050000003</v>
          </cell>
          <cell r="S2401" t="str">
            <v>Residual Oil</v>
          </cell>
        </row>
        <row r="2402">
          <cell r="A2402" t="str">
            <v>NY</v>
          </cell>
          <cell r="F2402">
            <v>2018</v>
          </cell>
          <cell r="N2402">
            <v>394817.03200000001</v>
          </cell>
          <cell r="R2402">
            <v>6511612.2170000002</v>
          </cell>
          <cell r="S2402" t="str">
            <v>Residual Oil</v>
          </cell>
        </row>
        <row r="2403">
          <cell r="A2403" t="str">
            <v>NY</v>
          </cell>
          <cell r="F2403">
            <v>2019</v>
          </cell>
          <cell r="N2403">
            <v>278048.799</v>
          </cell>
          <cell r="R2403">
            <v>4643308.8590000002</v>
          </cell>
          <cell r="S2403" t="str">
            <v>Residual Oil</v>
          </cell>
        </row>
        <row r="2404">
          <cell r="A2404" t="str">
            <v>NY</v>
          </cell>
          <cell r="F2404">
            <v>2020</v>
          </cell>
          <cell r="N2404">
            <v>144220.78899999999</v>
          </cell>
          <cell r="R2404">
            <v>2426788.4070000001</v>
          </cell>
          <cell r="S2404" t="str">
            <v>Residual Oil</v>
          </cell>
        </row>
        <row r="2405">
          <cell r="A2405" t="str">
            <v>NY</v>
          </cell>
          <cell r="F2405">
            <v>2021</v>
          </cell>
          <cell r="N2405">
            <v>167314.47099999999</v>
          </cell>
          <cell r="R2405">
            <v>2794375.1409999998</v>
          </cell>
          <cell r="S2405" t="str">
            <v>Natural Gas</v>
          </cell>
        </row>
        <row r="2406">
          <cell r="A2406" t="str">
            <v>NY</v>
          </cell>
          <cell r="F2406">
            <v>2022</v>
          </cell>
          <cell r="N2406">
            <v>137781.97700000001</v>
          </cell>
          <cell r="R2406">
            <v>2311713.5639999998</v>
          </cell>
          <cell r="S2406" t="str">
            <v>Natural Gas</v>
          </cell>
        </row>
        <row r="2407">
          <cell r="A2407" t="str">
            <v>NY</v>
          </cell>
          <cell r="F2407">
            <v>2023</v>
          </cell>
          <cell r="N2407">
            <v>141517.35399999999</v>
          </cell>
          <cell r="R2407">
            <v>2381287.804</v>
          </cell>
          <cell r="S2407" t="str">
            <v>Natural Gas</v>
          </cell>
        </row>
        <row r="2408">
          <cell r="A2408" t="str">
            <v>NY</v>
          </cell>
          <cell r="F2408">
            <v>2009</v>
          </cell>
          <cell r="N2408">
            <v>620522.75</v>
          </cell>
          <cell r="R2408">
            <v>10133140.175000001</v>
          </cell>
          <cell r="S2408" t="str">
            <v>Natural Gas</v>
          </cell>
        </row>
        <row r="2409">
          <cell r="A2409" t="str">
            <v>NY</v>
          </cell>
          <cell r="F2409">
            <v>2010</v>
          </cell>
          <cell r="N2409">
            <v>796852.55</v>
          </cell>
          <cell r="R2409">
            <v>12966190.875</v>
          </cell>
          <cell r="S2409" t="str">
            <v>Natural Gas</v>
          </cell>
        </row>
        <row r="2410">
          <cell r="A2410" t="str">
            <v>NY</v>
          </cell>
          <cell r="F2410">
            <v>2011</v>
          </cell>
          <cell r="N2410">
            <v>555750.5</v>
          </cell>
          <cell r="R2410">
            <v>9253034.4250000007</v>
          </cell>
          <cell r="S2410" t="str">
            <v>Natural Gas</v>
          </cell>
        </row>
        <row r="2411">
          <cell r="A2411" t="str">
            <v>NY</v>
          </cell>
          <cell r="F2411">
            <v>2012</v>
          </cell>
          <cell r="N2411">
            <v>689236.63399999996</v>
          </cell>
          <cell r="R2411">
            <v>11574617.642999999</v>
          </cell>
          <cell r="S2411" t="str">
            <v>Natural Gas</v>
          </cell>
        </row>
        <row r="2412">
          <cell r="A2412" t="str">
            <v>NY</v>
          </cell>
          <cell r="F2412">
            <v>2013</v>
          </cell>
          <cell r="N2412">
            <v>418358.103</v>
          </cell>
          <cell r="R2412">
            <v>6849417.7230000002</v>
          </cell>
          <cell r="S2412" t="str">
            <v>Natural Gas</v>
          </cell>
        </row>
        <row r="2413">
          <cell r="A2413" t="str">
            <v>NY</v>
          </cell>
          <cell r="F2413">
            <v>2014</v>
          </cell>
          <cell r="N2413">
            <v>1037693.213</v>
          </cell>
          <cell r="R2413">
            <v>17090026.697000001</v>
          </cell>
          <cell r="S2413" t="str">
            <v>Natural Gas</v>
          </cell>
        </row>
        <row r="2414">
          <cell r="A2414" t="str">
            <v>NY</v>
          </cell>
          <cell r="F2414">
            <v>2015</v>
          </cell>
          <cell r="N2414">
            <v>948254.20200000005</v>
          </cell>
          <cell r="R2414">
            <v>15956227.429</v>
          </cell>
          <cell r="S2414" t="str">
            <v>Natural Gas</v>
          </cell>
        </row>
        <row r="2415">
          <cell r="A2415" t="str">
            <v>NY</v>
          </cell>
          <cell r="F2415">
            <v>2016</v>
          </cell>
          <cell r="N2415">
            <v>1220174.175</v>
          </cell>
          <cell r="R2415">
            <v>20495848.566</v>
          </cell>
          <cell r="S2415" t="str">
            <v>Natural Gas</v>
          </cell>
        </row>
        <row r="2416">
          <cell r="A2416" t="str">
            <v>NY</v>
          </cell>
          <cell r="F2416">
            <v>2017</v>
          </cell>
          <cell r="N2416">
            <v>311942.68099999998</v>
          </cell>
          <cell r="R2416">
            <v>5230648.5630000001</v>
          </cell>
          <cell r="S2416" t="str">
            <v>Natural Gas</v>
          </cell>
        </row>
        <row r="2417">
          <cell r="A2417" t="str">
            <v>NY</v>
          </cell>
          <cell r="F2417">
            <v>2018</v>
          </cell>
          <cell r="N2417">
            <v>568753.27300000004</v>
          </cell>
          <cell r="R2417">
            <v>9505159.2139999997</v>
          </cell>
          <cell r="S2417" t="str">
            <v>Natural Gas</v>
          </cell>
        </row>
        <row r="2418">
          <cell r="A2418" t="str">
            <v>NY</v>
          </cell>
          <cell r="F2418">
            <v>2019</v>
          </cell>
          <cell r="N2418">
            <v>94741.702000000005</v>
          </cell>
          <cell r="R2418">
            <v>1591384.1740000001</v>
          </cell>
          <cell r="S2418" t="str">
            <v>Natural Gas</v>
          </cell>
        </row>
        <row r="2419">
          <cell r="A2419" t="str">
            <v>NY</v>
          </cell>
          <cell r="F2419">
            <v>2020</v>
          </cell>
          <cell r="N2419">
            <v>100171.424</v>
          </cell>
          <cell r="R2419">
            <v>1685590.1540000001</v>
          </cell>
          <cell r="S2419" t="str">
            <v>Natural Gas</v>
          </cell>
        </row>
        <row r="2420">
          <cell r="A2420" t="str">
            <v>NY</v>
          </cell>
          <cell r="F2420">
            <v>2021</v>
          </cell>
          <cell r="N2420">
            <v>65233.262000000002</v>
          </cell>
          <cell r="R2420">
            <v>1096942.0049999999</v>
          </cell>
          <cell r="S2420" t="str">
            <v>Natural Gas</v>
          </cell>
        </row>
        <row r="2421">
          <cell r="A2421" t="str">
            <v>NY</v>
          </cell>
          <cell r="F2421">
            <v>2022</v>
          </cell>
          <cell r="N2421">
            <v>124779.04</v>
          </cell>
          <cell r="R2421">
            <v>2084997.331</v>
          </cell>
          <cell r="S2421" t="str">
            <v>Natural Gas</v>
          </cell>
        </row>
        <row r="2422">
          <cell r="A2422" t="str">
            <v>NY</v>
          </cell>
          <cell r="F2422">
            <v>2023</v>
          </cell>
          <cell r="N2422">
            <v>256074.05900000001</v>
          </cell>
          <cell r="R2422">
            <v>4308931.8150000004</v>
          </cell>
          <cell r="S2422" t="str">
            <v>Natural Gas</v>
          </cell>
        </row>
        <row r="2423">
          <cell r="A2423" t="str">
            <v>NY</v>
          </cell>
          <cell r="F2423">
            <v>2021</v>
          </cell>
          <cell r="N2423">
            <v>31</v>
          </cell>
          <cell r="R2423">
            <v>525</v>
          </cell>
          <cell r="S2423" t="str">
            <v>Natural Gas</v>
          </cell>
        </row>
        <row r="2424">
          <cell r="A2424" t="str">
            <v>NY</v>
          </cell>
          <cell r="F2424">
            <v>2022</v>
          </cell>
          <cell r="S2424" t="str">
            <v>Natural Gas</v>
          </cell>
        </row>
        <row r="2425">
          <cell r="A2425" t="str">
            <v>NY</v>
          </cell>
          <cell r="F2425">
            <v>2023</v>
          </cell>
          <cell r="S2425" t="str">
            <v>Natural Gas</v>
          </cell>
        </row>
        <row r="2426">
          <cell r="A2426" t="str">
            <v>NY</v>
          </cell>
          <cell r="F2426">
            <v>2021</v>
          </cell>
          <cell r="N2426">
            <v>885</v>
          </cell>
          <cell r="R2426">
            <v>14793.2</v>
          </cell>
          <cell r="S2426" t="str">
            <v>Natural Gas</v>
          </cell>
        </row>
        <row r="2427">
          <cell r="A2427" t="str">
            <v>NY</v>
          </cell>
          <cell r="F2427">
            <v>2022</v>
          </cell>
          <cell r="N2427">
            <v>3849.2</v>
          </cell>
          <cell r="R2427">
            <v>65211.9</v>
          </cell>
          <cell r="S2427" t="str">
            <v>Natural Gas</v>
          </cell>
        </row>
        <row r="2428">
          <cell r="A2428" t="str">
            <v>NY</v>
          </cell>
          <cell r="F2428">
            <v>2023</v>
          </cell>
          <cell r="N2428">
            <v>675.9</v>
          </cell>
          <cell r="R2428">
            <v>11457.1</v>
          </cell>
          <cell r="S2428" t="str">
            <v>Natural Gas</v>
          </cell>
        </row>
        <row r="2429">
          <cell r="A2429" t="str">
            <v>NY</v>
          </cell>
          <cell r="F2429">
            <v>2021</v>
          </cell>
          <cell r="N2429">
            <v>475.4</v>
          </cell>
          <cell r="R2429">
            <v>7804.8</v>
          </cell>
          <cell r="S2429" t="str">
            <v>Natural Gas</v>
          </cell>
        </row>
        <row r="2430">
          <cell r="A2430" t="str">
            <v>NY</v>
          </cell>
          <cell r="F2430">
            <v>2022</v>
          </cell>
          <cell r="S2430" t="str">
            <v>Natural Gas</v>
          </cell>
        </row>
        <row r="2431">
          <cell r="A2431" t="str">
            <v>NY</v>
          </cell>
          <cell r="F2431">
            <v>2023</v>
          </cell>
          <cell r="S2431" t="str">
            <v>Natural Gas</v>
          </cell>
        </row>
        <row r="2432">
          <cell r="A2432" t="str">
            <v>NY</v>
          </cell>
          <cell r="F2432">
            <v>2009</v>
          </cell>
          <cell r="N2432">
            <v>1196.5999999999999</v>
          </cell>
          <cell r="R2432">
            <v>20283.2</v>
          </cell>
          <cell r="S2432" t="str">
            <v>Natural Gas</v>
          </cell>
        </row>
        <row r="2433">
          <cell r="A2433" t="str">
            <v>NY</v>
          </cell>
          <cell r="F2433">
            <v>2010</v>
          </cell>
          <cell r="N2433">
            <v>3349.3</v>
          </cell>
          <cell r="R2433">
            <v>56783.6</v>
          </cell>
          <cell r="S2433" t="str">
            <v>Natural Gas</v>
          </cell>
        </row>
        <row r="2434">
          <cell r="A2434" t="str">
            <v>NY</v>
          </cell>
          <cell r="F2434">
            <v>2011</v>
          </cell>
          <cell r="N2434">
            <v>3103.1</v>
          </cell>
          <cell r="R2434">
            <v>52592.6</v>
          </cell>
          <cell r="S2434" t="str">
            <v>Natural Gas</v>
          </cell>
        </row>
        <row r="2435">
          <cell r="A2435" t="str">
            <v>NY</v>
          </cell>
          <cell r="F2435">
            <v>2012</v>
          </cell>
          <cell r="N2435">
            <v>8404</v>
          </cell>
          <cell r="R2435">
            <v>142416</v>
          </cell>
          <cell r="S2435" t="str">
            <v>Natural Gas</v>
          </cell>
        </row>
        <row r="2436">
          <cell r="A2436" t="str">
            <v>NY</v>
          </cell>
          <cell r="F2436">
            <v>2013</v>
          </cell>
          <cell r="N2436">
            <v>2796.7</v>
          </cell>
          <cell r="R2436">
            <v>47387</v>
          </cell>
          <cell r="S2436" t="str">
            <v>Natural Gas</v>
          </cell>
        </row>
        <row r="2437">
          <cell r="A2437" t="str">
            <v>NY</v>
          </cell>
          <cell r="F2437">
            <v>2014</v>
          </cell>
          <cell r="N2437">
            <v>1593.9</v>
          </cell>
          <cell r="R2437">
            <v>27026.3</v>
          </cell>
          <cell r="S2437" t="str">
            <v>Natural Gas</v>
          </cell>
        </row>
        <row r="2438">
          <cell r="A2438" t="str">
            <v>NY</v>
          </cell>
          <cell r="F2438">
            <v>2015</v>
          </cell>
          <cell r="N2438">
            <v>2650.6</v>
          </cell>
          <cell r="R2438">
            <v>44917.8</v>
          </cell>
          <cell r="S2438" t="str">
            <v>Natural Gas</v>
          </cell>
        </row>
        <row r="2439">
          <cell r="A2439" t="str">
            <v>NY</v>
          </cell>
          <cell r="F2439">
            <v>2016</v>
          </cell>
          <cell r="N2439">
            <v>1842</v>
          </cell>
          <cell r="R2439">
            <v>31234</v>
          </cell>
          <cell r="S2439" t="str">
            <v>Natural Gas</v>
          </cell>
        </row>
        <row r="2440">
          <cell r="A2440" t="str">
            <v>NY</v>
          </cell>
          <cell r="F2440">
            <v>2017</v>
          </cell>
          <cell r="N2440">
            <v>2311.6999999999998</v>
          </cell>
          <cell r="R2440">
            <v>39169.1</v>
          </cell>
          <cell r="S2440" t="str">
            <v>Natural Gas</v>
          </cell>
        </row>
        <row r="2441">
          <cell r="A2441" t="str">
            <v>NY</v>
          </cell>
          <cell r="F2441">
            <v>2018</v>
          </cell>
          <cell r="S2441" t="str">
            <v>Natural Gas</v>
          </cell>
        </row>
        <row r="2442">
          <cell r="A2442" t="str">
            <v>NY</v>
          </cell>
          <cell r="F2442">
            <v>2019</v>
          </cell>
          <cell r="S2442" t="str">
            <v>Natural Gas</v>
          </cell>
        </row>
        <row r="2443">
          <cell r="A2443" t="str">
            <v>NY</v>
          </cell>
          <cell r="F2443">
            <v>2020</v>
          </cell>
          <cell r="S2443" t="str">
            <v>Natural Gas</v>
          </cell>
        </row>
        <row r="2444">
          <cell r="A2444" t="str">
            <v>NY</v>
          </cell>
          <cell r="F2444">
            <v>2021</v>
          </cell>
          <cell r="S2444" t="str">
            <v>Natural Gas</v>
          </cell>
        </row>
        <row r="2445">
          <cell r="A2445" t="str">
            <v>NY</v>
          </cell>
          <cell r="F2445">
            <v>2009</v>
          </cell>
          <cell r="N2445">
            <v>932.9</v>
          </cell>
          <cell r="R2445">
            <v>15805.5</v>
          </cell>
          <cell r="S2445" t="str">
            <v>Natural Gas</v>
          </cell>
        </row>
        <row r="2446">
          <cell r="A2446" t="str">
            <v>NY</v>
          </cell>
          <cell r="F2446">
            <v>2010</v>
          </cell>
          <cell r="N2446">
            <v>1811.2</v>
          </cell>
          <cell r="R2446">
            <v>30715.8</v>
          </cell>
          <cell r="S2446" t="str">
            <v>Natural Gas</v>
          </cell>
        </row>
        <row r="2447">
          <cell r="A2447" t="str">
            <v>NY</v>
          </cell>
          <cell r="F2447">
            <v>2011</v>
          </cell>
          <cell r="N2447">
            <v>3283.6</v>
          </cell>
          <cell r="R2447">
            <v>55601.2</v>
          </cell>
          <cell r="S2447" t="str">
            <v>Natural Gas</v>
          </cell>
        </row>
        <row r="2448">
          <cell r="A2448" t="str">
            <v>NY</v>
          </cell>
          <cell r="F2448">
            <v>2012</v>
          </cell>
          <cell r="N2448">
            <v>10113</v>
          </cell>
          <cell r="R2448">
            <v>171356.5</v>
          </cell>
          <cell r="S2448" t="str">
            <v>Natural Gas</v>
          </cell>
        </row>
        <row r="2449">
          <cell r="A2449" t="str">
            <v>NY</v>
          </cell>
          <cell r="F2449">
            <v>2013</v>
          </cell>
          <cell r="N2449">
            <v>2928.4</v>
          </cell>
          <cell r="R2449">
            <v>49613.9</v>
          </cell>
          <cell r="S2449" t="str">
            <v>Natural Gas</v>
          </cell>
        </row>
        <row r="2450">
          <cell r="A2450" t="str">
            <v>NY</v>
          </cell>
          <cell r="F2450">
            <v>2014</v>
          </cell>
          <cell r="N2450">
            <v>1481</v>
          </cell>
          <cell r="R2450">
            <v>25101.3</v>
          </cell>
          <cell r="S2450" t="str">
            <v>Natural Gas</v>
          </cell>
        </row>
        <row r="2451">
          <cell r="A2451" t="str">
            <v>NY</v>
          </cell>
          <cell r="F2451">
            <v>2015</v>
          </cell>
          <cell r="N2451">
            <v>1803.3</v>
          </cell>
          <cell r="R2451">
            <v>30557.200000000001</v>
          </cell>
          <cell r="S2451" t="str">
            <v>Natural Gas</v>
          </cell>
        </row>
        <row r="2452">
          <cell r="A2452" t="str">
            <v>NY</v>
          </cell>
          <cell r="F2452">
            <v>2016</v>
          </cell>
          <cell r="N2452">
            <v>1885.7</v>
          </cell>
          <cell r="R2452">
            <v>31951.5</v>
          </cell>
          <cell r="S2452" t="str">
            <v>Natural Gas</v>
          </cell>
        </row>
        <row r="2453">
          <cell r="A2453" t="str">
            <v>NY</v>
          </cell>
          <cell r="F2453">
            <v>2017</v>
          </cell>
          <cell r="N2453">
            <v>2399</v>
          </cell>
          <cell r="R2453">
            <v>40651.1</v>
          </cell>
          <cell r="S2453" t="str">
            <v>Natural Gas</v>
          </cell>
        </row>
        <row r="2454">
          <cell r="A2454" t="str">
            <v>NY</v>
          </cell>
          <cell r="F2454">
            <v>2018</v>
          </cell>
          <cell r="S2454" t="str">
            <v>Natural Gas</v>
          </cell>
        </row>
        <row r="2455">
          <cell r="A2455" t="str">
            <v>NY</v>
          </cell>
          <cell r="F2455">
            <v>2019</v>
          </cell>
          <cell r="S2455" t="str">
            <v>Natural Gas</v>
          </cell>
        </row>
        <row r="2456">
          <cell r="A2456" t="str">
            <v>NY</v>
          </cell>
          <cell r="F2456">
            <v>2020</v>
          </cell>
          <cell r="S2456" t="str">
            <v>Natural Gas</v>
          </cell>
        </row>
        <row r="2457">
          <cell r="A2457" t="str">
            <v>NY</v>
          </cell>
          <cell r="F2457">
            <v>2021</v>
          </cell>
          <cell r="S2457" t="str">
            <v>Natural Gas</v>
          </cell>
        </row>
        <row r="2458">
          <cell r="A2458" t="str">
            <v>NY</v>
          </cell>
          <cell r="F2458">
            <v>2009</v>
          </cell>
          <cell r="N2458">
            <v>900.2</v>
          </cell>
          <cell r="R2458">
            <v>15266.1</v>
          </cell>
          <cell r="S2458" t="str">
            <v>Natural Gas</v>
          </cell>
        </row>
        <row r="2459">
          <cell r="A2459" t="str">
            <v>NY</v>
          </cell>
          <cell r="F2459">
            <v>2010</v>
          </cell>
          <cell r="N2459">
            <v>2855.1</v>
          </cell>
          <cell r="R2459">
            <v>48394.6</v>
          </cell>
          <cell r="S2459" t="str">
            <v>Natural Gas</v>
          </cell>
        </row>
        <row r="2460">
          <cell r="A2460" t="str">
            <v>NY</v>
          </cell>
          <cell r="F2460">
            <v>2011</v>
          </cell>
          <cell r="N2460">
            <v>3748.4</v>
          </cell>
          <cell r="R2460">
            <v>63525</v>
          </cell>
          <cell r="S2460" t="str">
            <v>Natural Gas</v>
          </cell>
        </row>
        <row r="2461">
          <cell r="A2461" t="str">
            <v>NY</v>
          </cell>
          <cell r="F2461">
            <v>2012</v>
          </cell>
          <cell r="N2461">
            <v>9066.7000000000007</v>
          </cell>
          <cell r="R2461">
            <v>153734.20000000001</v>
          </cell>
          <cell r="S2461" t="str">
            <v>Natural Gas</v>
          </cell>
        </row>
        <row r="2462">
          <cell r="A2462" t="str">
            <v>NY</v>
          </cell>
          <cell r="F2462">
            <v>2013</v>
          </cell>
          <cell r="N2462">
            <v>915.3</v>
          </cell>
          <cell r="R2462">
            <v>15512.2</v>
          </cell>
          <cell r="S2462" t="str">
            <v>Natural Gas</v>
          </cell>
        </row>
        <row r="2463">
          <cell r="A2463" t="str">
            <v>NY</v>
          </cell>
          <cell r="F2463">
            <v>2014</v>
          </cell>
          <cell r="S2463" t="str">
            <v>Natural Gas</v>
          </cell>
        </row>
        <row r="2464">
          <cell r="A2464" t="str">
            <v>NY</v>
          </cell>
          <cell r="F2464">
            <v>2015</v>
          </cell>
          <cell r="N2464">
            <v>1380.1</v>
          </cell>
          <cell r="R2464">
            <v>23394.1</v>
          </cell>
          <cell r="S2464" t="str">
            <v>Natural Gas</v>
          </cell>
        </row>
        <row r="2465">
          <cell r="A2465" t="str">
            <v>NY</v>
          </cell>
          <cell r="F2465">
            <v>2016</v>
          </cell>
          <cell r="N2465">
            <v>3003.8</v>
          </cell>
          <cell r="R2465">
            <v>49477</v>
          </cell>
          <cell r="S2465" t="str">
            <v>Natural Gas</v>
          </cell>
        </row>
        <row r="2466">
          <cell r="A2466" t="str">
            <v>NY</v>
          </cell>
          <cell r="F2466">
            <v>2017</v>
          </cell>
          <cell r="N2466">
            <v>2537.1</v>
          </cell>
          <cell r="R2466">
            <v>43020.3</v>
          </cell>
          <cell r="S2466" t="str">
            <v>Natural Gas</v>
          </cell>
        </row>
        <row r="2467">
          <cell r="A2467" t="str">
            <v>NY</v>
          </cell>
          <cell r="F2467">
            <v>2018</v>
          </cell>
          <cell r="S2467" t="str">
            <v>Natural Gas</v>
          </cell>
        </row>
        <row r="2468">
          <cell r="A2468" t="str">
            <v>NY</v>
          </cell>
          <cell r="F2468">
            <v>2019</v>
          </cell>
          <cell r="S2468" t="str">
            <v>Natural Gas</v>
          </cell>
        </row>
        <row r="2469">
          <cell r="A2469" t="str">
            <v>NY</v>
          </cell>
          <cell r="F2469">
            <v>2020</v>
          </cell>
          <cell r="S2469" t="str">
            <v>Natural Gas</v>
          </cell>
        </row>
        <row r="2470">
          <cell r="A2470" t="str">
            <v>NY</v>
          </cell>
          <cell r="F2470">
            <v>2021</v>
          </cell>
          <cell r="S2470" t="str">
            <v>Natural Gas</v>
          </cell>
        </row>
        <row r="2471">
          <cell r="A2471" t="str">
            <v>NY</v>
          </cell>
          <cell r="F2471">
            <v>2009</v>
          </cell>
          <cell r="N2471">
            <v>762.5</v>
          </cell>
          <cell r="R2471">
            <v>12922.6</v>
          </cell>
          <cell r="S2471" t="str">
            <v>Natural Gas</v>
          </cell>
        </row>
        <row r="2472">
          <cell r="A2472" t="str">
            <v>NY</v>
          </cell>
          <cell r="F2472">
            <v>2010</v>
          </cell>
          <cell r="N2472">
            <v>2640.9</v>
          </cell>
          <cell r="R2472">
            <v>44777.3</v>
          </cell>
          <cell r="S2472" t="str">
            <v>Natural Gas</v>
          </cell>
        </row>
        <row r="2473">
          <cell r="A2473" t="str">
            <v>NY</v>
          </cell>
          <cell r="F2473">
            <v>2011</v>
          </cell>
          <cell r="N2473">
            <v>2497.1999999999998</v>
          </cell>
          <cell r="R2473">
            <v>42310.5</v>
          </cell>
          <cell r="S2473" t="str">
            <v>Natural Gas</v>
          </cell>
        </row>
        <row r="2474">
          <cell r="A2474" t="str">
            <v>NY</v>
          </cell>
          <cell r="F2474">
            <v>2012</v>
          </cell>
          <cell r="N2474">
            <v>7291.9</v>
          </cell>
          <cell r="R2474">
            <v>123540.8</v>
          </cell>
          <cell r="S2474" t="str">
            <v>Natural Gas</v>
          </cell>
        </row>
        <row r="2475">
          <cell r="A2475" t="str">
            <v>NY</v>
          </cell>
          <cell r="F2475">
            <v>2013</v>
          </cell>
          <cell r="N2475">
            <v>2890.7</v>
          </cell>
          <cell r="R2475">
            <v>49012.1</v>
          </cell>
          <cell r="S2475" t="str">
            <v>Natural Gas</v>
          </cell>
        </row>
        <row r="2476">
          <cell r="A2476" t="str">
            <v>NY</v>
          </cell>
          <cell r="F2476">
            <v>2014</v>
          </cell>
          <cell r="N2476">
            <v>1905.6</v>
          </cell>
          <cell r="R2476">
            <v>32294.7</v>
          </cell>
          <cell r="S2476" t="str">
            <v>Natural Gas</v>
          </cell>
        </row>
        <row r="2477">
          <cell r="A2477" t="str">
            <v>NY</v>
          </cell>
          <cell r="F2477">
            <v>2015</v>
          </cell>
          <cell r="N2477">
            <v>2571.6</v>
          </cell>
          <cell r="R2477">
            <v>43568.7</v>
          </cell>
          <cell r="S2477" t="str">
            <v>Natural Gas</v>
          </cell>
        </row>
        <row r="2478">
          <cell r="A2478" t="str">
            <v>NY</v>
          </cell>
          <cell r="F2478">
            <v>2016</v>
          </cell>
          <cell r="N2478">
            <v>1528.1</v>
          </cell>
          <cell r="R2478">
            <v>25904.400000000001</v>
          </cell>
          <cell r="S2478" t="str">
            <v>Natural Gas</v>
          </cell>
        </row>
        <row r="2479">
          <cell r="A2479" t="str">
            <v>NY</v>
          </cell>
          <cell r="F2479">
            <v>2017</v>
          </cell>
          <cell r="N2479">
            <v>2681.6</v>
          </cell>
          <cell r="R2479">
            <v>45448</v>
          </cell>
          <cell r="S2479" t="str">
            <v>Natural Gas</v>
          </cell>
        </row>
        <row r="2480">
          <cell r="A2480" t="str">
            <v>NY</v>
          </cell>
          <cell r="F2480">
            <v>2018</v>
          </cell>
          <cell r="S2480" t="str">
            <v>Natural Gas</v>
          </cell>
        </row>
        <row r="2481">
          <cell r="A2481" t="str">
            <v>NY</v>
          </cell>
          <cell r="F2481">
            <v>2019</v>
          </cell>
          <cell r="S2481" t="str">
            <v>Natural Gas</v>
          </cell>
        </row>
        <row r="2482">
          <cell r="A2482" t="str">
            <v>NY</v>
          </cell>
          <cell r="F2482">
            <v>2020</v>
          </cell>
          <cell r="S2482" t="str">
            <v>Natural Gas</v>
          </cell>
        </row>
        <row r="2483">
          <cell r="A2483" t="str">
            <v>NY</v>
          </cell>
          <cell r="F2483">
            <v>2021</v>
          </cell>
          <cell r="S2483" t="str">
            <v>Natural Gas</v>
          </cell>
        </row>
        <row r="2484">
          <cell r="A2484" t="str">
            <v>NY</v>
          </cell>
          <cell r="F2484">
            <v>2009</v>
          </cell>
          <cell r="N2484">
            <v>1063.5999999999999</v>
          </cell>
          <cell r="R2484">
            <v>18038.099999999999</v>
          </cell>
          <cell r="S2484" t="str">
            <v>Natural Gas</v>
          </cell>
        </row>
        <row r="2485">
          <cell r="A2485" t="str">
            <v>NY</v>
          </cell>
          <cell r="F2485">
            <v>2010</v>
          </cell>
          <cell r="N2485">
            <v>3483.8</v>
          </cell>
          <cell r="R2485">
            <v>59059</v>
          </cell>
          <cell r="S2485" t="str">
            <v>Natural Gas</v>
          </cell>
        </row>
        <row r="2486">
          <cell r="A2486" t="str">
            <v>NY</v>
          </cell>
          <cell r="F2486">
            <v>2011</v>
          </cell>
          <cell r="N2486">
            <v>3727.4</v>
          </cell>
          <cell r="R2486">
            <v>63142.6</v>
          </cell>
          <cell r="S2486" t="str">
            <v>Natural Gas</v>
          </cell>
        </row>
        <row r="2487">
          <cell r="A2487" t="str">
            <v>NY</v>
          </cell>
          <cell r="F2487">
            <v>2012</v>
          </cell>
          <cell r="N2487">
            <v>7532.9</v>
          </cell>
          <cell r="R2487">
            <v>127640.3</v>
          </cell>
          <cell r="S2487" t="str">
            <v>Natural Gas</v>
          </cell>
        </row>
        <row r="2488">
          <cell r="A2488" t="str">
            <v>NY</v>
          </cell>
          <cell r="F2488">
            <v>2013</v>
          </cell>
          <cell r="N2488">
            <v>1981.6</v>
          </cell>
          <cell r="R2488">
            <v>33598.1</v>
          </cell>
          <cell r="S2488" t="str">
            <v>Natural Gas</v>
          </cell>
        </row>
        <row r="2489">
          <cell r="A2489" t="str">
            <v>NY</v>
          </cell>
          <cell r="F2489">
            <v>2014</v>
          </cell>
          <cell r="N2489">
            <v>1572.6</v>
          </cell>
          <cell r="R2489">
            <v>26656.2</v>
          </cell>
          <cell r="S2489" t="str">
            <v>Natural Gas</v>
          </cell>
        </row>
        <row r="2490">
          <cell r="A2490" t="str">
            <v>NY</v>
          </cell>
          <cell r="F2490">
            <v>2015</v>
          </cell>
          <cell r="N2490">
            <v>2505.1</v>
          </cell>
          <cell r="R2490">
            <v>42453.1</v>
          </cell>
          <cell r="S2490" t="str">
            <v>Natural Gas</v>
          </cell>
        </row>
        <row r="2491">
          <cell r="A2491" t="str">
            <v>NY</v>
          </cell>
          <cell r="F2491">
            <v>2016</v>
          </cell>
          <cell r="N2491">
            <v>1571.6</v>
          </cell>
          <cell r="R2491">
            <v>26633.5</v>
          </cell>
          <cell r="S2491" t="str">
            <v>Natural Gas</v>
          </cell>
        </row>
        <row r="2492">
          <cell r="A2492" t="str">
            <v>NY</v>
          </cell>
          <cell r="F2492">
            <v>2017</v>
          </cell>
          <cell r="N2492">
            <v>1677.9</v>
          </cell>
          <cell r="R2492">
            <v>28436</v>
          </cell>
          <cell r="S2492" t="str">
            <v>Natural Gas</v>
          </cell>
        </row>
        <row r="2493">
          <cell r="A2493" t="str">
            <v>NY</v>
          </cell>
          <cell r="F2493">
            <v>2018</v>
          </cell>
          <cell r="S2493" t="str">
            <v>Natural Gas</v>
          </cell>
        </row>
        <row r="2494">
          <cell r="A2494" t="str">
            <v>NY</v>
          </cell>
          <cell r="F2494">
            <v>2019</v>
          </cell>
          <cell r="S2494" t="str">
            <v>Natural Gas</v>
          </cell>
        </row>
        <row r="2495">
          <cell r="A2495" t="str">
            <v>NY</v>
          </cell>
          <cell r="F2495">
            <v>2020</v>
          </cell>
          <cell r="S2495" t="str">
            <v>Natural Gas</v>
          </cell>
        </row>
        <row r="2496">
          <cell r="A2496" t="str">
            <v>NY</v>
          </cell>
          <cell r="F2496">
            <v>2021</v>
          </cell>
          <cell r="S2496" t="str">
            <v>Natural Gas</v>
          </cell>
        </row>
        <row r="2497">
          <cell r="A2497" t="str">
            <v>NY</v>
          </cell>
          <cell r="F2497">
            <v>2009</v>
          </cell>
          <cell r="N2497">
            <v>1156.5999999999999</v>
          </cell>
          <cell r="R2497">
            <v>19458.5</v>
          </cell>
          <cell r="S2497" t="str">
            <v>Natural Gas</v>
          </cell>
        </row>
        <row r="2498">
          <cell r="A2498" t="str">
            <v>NY</v>
          </cell>
          <cell r="F2498">
            <v>2010</v>
          </cell>
          <cell r="N2498">
            <v>2762.8</v>
          </cell>
          <cell r="R2498">
            <v>46847.1</v>
          </cell>
          <cell r="S2498" t="str">
            <v>Natural Gas</v>
          </cell>
        </row>
        <row r="2499">
          <cell r="A2499" t="str">
            <v>NY</v>
          </cell>
          <cell r="F2499">
            <v>2011</v>
          </cell>
          <cell r="N2499">
            <v>2948.2</v>
          </cell>
          <cell r="R2499">
            <v>49922</v>
          </cell>
          <cell r="S2499" t="str">
            <v>Natural Gas</v>
          </cell>
        </row>
        <row r="2500">
          <cell r="A2500" t="str">
            <v>NY</v>
          </cell>
          <cell r="F2500">
            <v>2012</v>
          </cell>
          <cell r="N2500">
            <v>6962.4</v>
          </cell>
          <cell r="R2500">
            <v>118048.1</v>
          </cell>
          <cell r="S2500" t="str">
            <v>Natural Gas</v>
          </cell>
        </row>
        <row r="2501">
          <cell r="A2501" t="str">
            <v>NY</v>
          </cell>
          <cell r="F2501">
            <v>2013</v>
          </cell>
          <cell r="N2501">
            <v>1487.4</v>
          </cell>
          <cell r="R2501">
            <v>25219.8</v>
          </cell>
          <cell r="S2501" t="str">
            <v>Natural Gas</v>
          </cell>
        </row>
        <row r="2502">
          <cell r="A2502" t="str">
            <v>NY</v>
          </cell>
          <cell r="F2502">
            <v>2014</v>
          </cell>
          <cell r="N2502">
            <v>1339.3</v>
          </cell>
          <cell r="R2502">
            <v>22710.799999999999</v>
          </cell>
          <cell r="S2502" t="str">
            <v>Natural Gas</v>
          </cell>
        </row>
        <row r="2503">
          <cell r="A2503" t="str">
            <v>NY</v>
          </cell>
          <cell r="F2503">
            <v>2015</v>
          </cell>
          <cell r="N2503">
            <v>1218</v>
          </cell>
          <cell r="R2503">
            <v>20636.599999999999</v>
          </cell>
          <cell r="S2503" t="str">
            <v>Natural Gas</v>
          </cell>
        </row>
        <row r="2504">
          <cell r="A2504" t="str">
            <v>NY</v>
          </cell>
          <cell r="F2504">
            <v>2016</v>
          </cell>
          <cell r="N2504">
            <v>913.8</v>
          </cell>
          <cell r="R2504">
            <v>15488.1</v>
          </cell>
          <cell r="S2504" t="str">
            <v>Natural Gas</v>
          </cell>
        </row>
        <row r="2505">
          <cell r="A2505" t="str">
            <v>NY</v>
          </cell>
          <cell r="F2505">
            <v>2017</v>
          </cell>
          <cell r="N2505">
            <v>2315.4</v>
          </cell>
          <cell r="R2505">
            <v>39252.699999999997</v>
          </cell>
          <cell r="S2505" t="str">
            <v>Natural Gas</v>
          </cell>
        </row>
        <row r="2506">
          <cell r="A2506" t="str">
            <v>NY</v>
          </cell>
          <cell r="F2506">
            <v>2018</v>
          </cell>
          <cell r="S2506" t="str">
            <v>Natural Gas</v>
          </cell>
        </row>
        <row r="2507">
          <cell r="A2507" t="str">
            <v>NY</v>
          </cell>
          <cell r="F2507">
            <v>2019</v>
          </cell>
          <cell r="S2507" t="str">
            <v>Natural Gas</v>
          </cell>
        </row>
        <row r="2508">
          <cell r="A2508" t="str">
            <v>NY</v>
          </cell>
          <cell r="F2508">
            <v>2020</v>
          </cell>
          <cell r="S2508" t="str">
            <v>Natural Gas</v>
          </cell>
        </row>
        <row r="2509">
          <cell r="A2509" t="str">
            <v>NY</v>
          </cell>
          <cell r="F2509">
            <v>2021</v>
          </cell>
          <cell r="S2509" t="str">
            <v>Natural Gas</v>
          </cell>
        </row>
        <row r="2510">
          <cell r="A2510" t="str">
            <v>NY</v>
          </cell>
          <cell r="F2510">
            <v>2009</v>
          </cell>
          <cell r="N2510">
            <v>594</v>
          </cell>
          <cell r="R2510">
            <v>10062.5</v>
          </cell>
          <cell r="S2510" t="str">
            <v>Natural Gas</v>
          </cell>
        </row>
        <row r="2511">
          <cell r="A2511" t="str">
            <v>NY</v>
          </cell>
          <cell r="F2511">
            <v>2010</v>
          </cell>
          <cell r="N2511">
            <v>2748.6</v>
          </cell>
          <cell r="R2511">
            <v>46590.3</v>
          </cell>
          <cell r="S2511" t="str">
            <v>Natural Gas</v>
          </cell>
        </row>
        <row r="2512">
          <cell r="A2512" t="str">
            <v>NY</v>
          </cell>
          <cell r="F2512">
            <v>2011</v>
          </cell>
          <cell r="N2512">
            <v>3017.9</v>
          </cell>
          <cell r="R2512">
            <v>51149.599999999999</v>
          </cell>
          <cell r="S2512" t="str">
            <v>Natural Gas</v>
          </cell>
        </row>
        <row r="2513">
          <cell r="A2513" t="str">
            <v>NY</v>
          </cell>
          <cell r="F2513">
            <v>2012</v>
          </cell>
          <cell r="N2513">
            <v>5129.1000000000004</v>
          </cell>
          <cell r="R2513">
            <v>86913.1</v>
          </cell>
          <cell r="S2513" t="str">
            <v>Natural Gas</v>
          </cell>
        </row>
        <row r="2514">
          <cell r="A2514" t="str">
            <v>NY</v>
          </cell>
          <cell r="F2514">
            <v>2013</v>
          </cell>
          <cell r="N2514">
            <v>3234.5</v>
          </cell>
          <cell r="R2514">
            <v>54808.800000000003</v>
          </cell>
          <cell r="S2514" t="str">
            <v>Natural Gas</v>
          </cell>
        </row>
        <row r="2515">
          <cell r="A2515" t="str">
            <v>NY</v>
          </cell>
          <cell r="F2515">
            <v>2014</v>
          </cell>
          <cell r="N2515">
            <v>938.9</v>
          </cell>
          <cell r="R2515">
            <v>15904</v>
          </cell>
          <cell r="S2515" t="str">
            <v>Natural Gas</v>
          </cell>
        </row>
        <row r="2516">
          <cell r="A2516" t="str">
            <v>NY</v>
          </cell>
          <cell r="F2516">
            <v>2015</v>
          </cell>
          <cell r="S2516" t="str">
            <v>Natural Gas</v>
          </cell>
        </row>
        <row r="2517">
          <cell r="A2517" t="str">
            <v>NY</v>
          </cell>
          <cell r="F2517">
            <v>2016</v>
          </cell>
          <cell r="S2517" t="str">
            <v>Natural Gas</v>
          </cell>
        </row>
        <row r="2518">
          <cell r="A2518" t="str">
            <v>NY</v>
          </cell>
          <cell r="F2518">
            <v>2017</v>
          </cell>
          <cell r="S2518" t="str">
            <v>Natural Gas</v>
          </cell>
        </row>
        <row r="2519">
          <cell r="A2519" t="str">
            <v>NY</v>
          </cell>
          <cell r="F2519">
            <v>2018</v>
          </cell>
          <cell r="S2519" t="str">
            <v>Natural Gas</v>
          </cell>
        </row>
        <row r="2520">
          <cell r="A2520" t="str">
            <v>NY</v>
          </cell>
          <cell r="F2520">
            <v>2019</v>
          </cell>
          <cell r="S2520" t="str">
            <v>Natural Gas</v>
          </cell>
        </row>
        <row r="2521">
          <cell r="A2521" t="str">
            <v>NY</v>
          </cell>
          <cell r="F2521">
            <v>2020</v>
          </cell>
          <cell r="S2521" t="str">
            <v>Natural Gas</v>
          </cell>
        </row>
        <row r="2522">
          <cell r="A2522" t="str">
            <v>NY</v>
          </cell>
          <cell r="F2522">
            <v>2009</v>
          </cell>
          <cell r="N2522">
            <v>1178.4000000000001</v>
          </cell>
          <cell r="R2522">
            <v>19967.099999999999</v>
          </cell>
          <cell r="S2522" t="str">
            <v>Natural Gas</v>
          </cell>
        </row>
        <row r="2523">
          <cell r="A2523" t="str">
            <v>NY</v>
          </cell>
          <cell r="F2523">
            <v>2010</v>
          </cell>
          <cell r="N2523">
            <v>2745.8</v>
          </cell>
          <cell r="R2523">
            <v>46563.7</v>
          </cell>
          <cell r="S2523" t="str">
            <v>Natural Gas</v>
          </cell>
        </row>
        <row r="2524">
          <cell r="A2524" t="str">
            <v>NY</v>
          </cell>
          <cell r="F2524">
            <v>2011</v>
          </cell>
          <cell r="N2524">
            <v>576.20000000000005</v>
          </cell>
          <cell r="R2524">
            <v>9771.6</v>
          </cell>
          <cell r="S2524" t="str">
            <v>Natural Gas</v>
          </cell>
        </row>
        <row r="2525">
          <cell r="A2525" t="str">
            <v>NY</v>
          </cell>
          <cell r="F2525">
            <v>2012</v>
          </cell>
          <cell r="S2525" t="str">
            <v>Natural Gas</v>
          </cell>
        </row>
        <row r="2526">
          <cell r="A2526" t="str">
            <v>NY</v>
          </cell>
          <cell r="F2526">
            <v>2013</v>
          </cell>
          <cell r="S2526" t="str">
            <v>Natural Gas</v>
          </cell>
        </row>
        <row r="2527">
          <cell r="A2527" t="str">
            <v>NY</v>
          </cell>
          <cell r="F2527">
            <v>2014</v>
          </cell>
          <cell r="N2527">
            <v>4688.7</v>
          </cell>
          <cell r="R2527">
            <v>79479.3</v>
          </cell>
          <cell r="S2527" t="str">
            <v>Natural Gas</v>
          </cell>
        </row>
        <row r="2528">
          <cell r="A2528" t="str">
            <v>NY</v>
          </cell>
          <cell r="F2528">
            <v>2015</v>
          </cell>
          <cell r="N2528">
            <v>2682.3</v>
          </cell>
          <cell r="R2528">
            <v>45470.1</v>
          </cell>
          <cell r="S2528" t="str">
            <v>Natural Gas</v>
          </cell>
        </row>
        <row r="2529">
          <cell r="A2529" t="str">
            <v>NY</v>
          </cell>
          <cell r="F2529">
            <v>2016</v>
          </cell>
          <cell r="N2529">
            <v>2382.5</v>
          </cell>
          <cell r="R2529">
            <v>39818.400000000001</v>
          </cell>
          <cell r="S2529" t="str">
            <v>Natural Gas</v>
          </cell>
        </row>
        <row r="2530">
          <cell r="A2530" t="str">
            <v>NY</v>
          </cell>
          <cell r="F2530">
            <v>2017</v>
          </cell>
          <cell r="N2530">
            <v>2603</v>
          </cell>
          <cell r="R2530">
            <v>44123.8</v>
          </cell>
          <cell r="S2530" t="str">
            <v>Natural Gas</v>
          </cell>
        </row>
        <row r="2531">
          <cell r="A2531" t="str">
            <v>NY</v>
          </cell>
          <cell r="F2531">
            <v>2018</v>
          </cell>
          <cell r="S2531" t="str">
            <v>Natural Gas</v>
          </cell>
        </row>
        <row r="2532">
          <cell r="A2532" t="str">
            <v>NY</v>
          </cell>
          <cell r="F2532">
            <v>2019</v>
          </cell>
          <cell r="S2532" t="str">
            <v>Natural Gas</v>
          </cell>
        </row>
        <row r="2533">
          <cell r="A2533" t="str">
            <v>NY</v>
          </cell>
          <cell r="F2533">
            <v>2020</v>
          </cell>
          <cell r="S2533" t="str">
            <v>Natural Gas</v>
          </cell>
        </row>
        <row r="2534">
          <cell r="A2534" t="str">
            <v>NY</v>
          </cell>
          <cell r="F2534">
            <v>2021</v>
          </cell>
          <cell r="S2534" t="str">
            <v>Natural Gas</v>
          </cell>
        </row>
        <row r="2535">
          <cell r="A2535" t="str">
            <v>NY</v>
          </cell>
          <cell r="F2535">
            <v>2009</v>
          </cell>
          <cell r="N2535">
            <v>657786.52500000002</v>
          </cell>
          <cell r="R2535">
            <v>11035707.35</v>
          </cell>
          <cell r="S2535" t="str">
            <v>Natural Gas</v>
          </cell>
        </row>
        <row r="2536">
          <cell r="A2536" t="str">
            <v>NY</v>
          </cell>
          <cell r="F2536">
            <v>2010</v>
          </cell>
          <cell r="N2536">
            <v>537468.25</v>
          </cell>
          <cell r="R2536">
            <v>9037729.8249999993</v>
          </cell>
          <cell r="S2536" t="str">
            <v>Natural Gas</v>
          </cell>
        </row>
        <row r="2537">
          <cell r="A2537" t="str">
            <v>NY</v>
          </cell>
          <cell r="F2537">
            <v>2011</v>
          </cell>
          <cell r="N2537">
            <v>711978.02500000002</v>
          </cell>
          <cell r="R2537">
            <v>11958805.050000001</v>
          </cell>
          <cell r="S2537" t="str">
            <v>Natural Gas</v>
          </cell>
        </row>
        <row r="2538">
          <cell r="A2538" t="str">
            <v>NY</v>
          </cell>
          <cell r="F2538">
            <v>2012</v>
          </cell>
          <cell r="N2538">
            <v>662652.86600000004</v>
          </cell>
          <cell r="R2538">
            <v>11150434.642999999</v>
          </cell>
          <cell r="S2538" t="str">
            <v>Natural Gas</v>
          </cell>
        </row>
        <row r="2539">
          <cell r="A2539" t="str">
            <v>NY</v>
          </cell>
          <cell r="F2539">
            <v>2013</v>
          </cell>
          <cell r="N2539">
            <v>649101.44700000004</v>
          </cell>
          <cell r="R2539">
            <v>10922131.784</v>
          </cell>
          <cell r="S2539" t="str">
            <v>Natural Gas</v>
          </cell>
        </row>
        <row r="2540">
          <cell r="A2540" t="str">
            <v>NY</v>
          </cell>
          <cell r="F2540">
            <v>2014</v>
          </cell>
          <cell r="N2540">
            <v>679161.14899999998</v>
          </cell>
          <cell r="R2540">
            <v>11347616.259</v>
          </cell>
          <cell r="S2540" t="str">
            <v>Natural Gas</v>
          </cell>
        </row>
        <row r="2541">
          <cell r="A2541" t="str">
            <v>NY</v>
          </cell>
          <cell r="F2541">
            <v>2015</v>
          </cell>
          <cell r="N2541">
            <v>698037.41200000001</v>
          </cell>
          <cell r="R2541">
            <v>11673881.447000001</v>
          </cell>
          <cell r="S2541" t="str">
            <v>Natural Gas</v>
          </cell>
        </row>
        <row r="2542">
          <cell r="A2542" t="str">
            <v>NY</v>
          </cell>
          <cell r="F2542">
            <v>2016</v>
          </cell>
          <cell r="N2542">
            <v>747058.71200000006</v>
          </cell>
          <cell r="R2542">
            <v>12570199.663000001</v>
          </cell>
          <cell r="S2542" t="str">
            <v>Natural Gas</v>
          </cell>
        </row>
        <row r="2543">
          <cell r="A2543" t="str">
            <v>NY</v>
          </cell>
          <cell r="F2543">
            <v>2017</v>
          </cell>
          <cell r="N2543">
            <v>614513.85800000001</v>
          </cell>
          <cell r="R2543">
            <v>10335772.146</v>
          </cell>
          <cell r="S2543" t="str">
            <v>Natural Gas</v>
          </cell>
        </row>
        <row r="2544">
          <cell r="A2544" t="str">
            <v>NY</v>
          </cell>
          <cell r="F2544">
            <v>2018</v>
          </cell>
          <cell r="N2544">
            <v>610601.51399999997</v>
          </cell>
          <cell r="R2544">
            <v>10231848.807</v>
          </cell>
          <cell r="S2544" t="str">
            <v>Natural Gas</v>
          </cell>
        </row>
        <row r="2545">
          <cell r="A2545" t="str">
            <v>NY</v>
          </cell>
          <cell r="F2545">
            <v>2019</v>
          </cell>
          <cell r="N2545">
            <v>701844.30099999998</v>
          </cell>
          <cell r="R2545">
            <v>11776945.658</v>
          </cell>
          <cell r="S2545" t="str">
            <v>Natural Gas</v>
          </cell>
        </row>
        <row r="2546">
          <cell r="A2546" t="str">
            <v>NY</v>
          </cell>
          <cell r="F2546">
            <v>2020</v>
          </cell>
          <cell r="N2546">
            <v>639406.37100000004</v>
          </cell>
          <cell r="R2546">
            <v>10759272.068</v>
          </cell>
          <cell r="S2546" t="str">
            <v>Natural Gas</v>
          </cell>
        </row>
        <row r="2547">
          <cell r="A2547" t="str">
            <v>NY</v>
          </cell>
          <cell r="F2547">
            <v>2021</v>
          </cell>
          <cell r="N2547">
            <v>693728.97600000002</v>
          </cell>
          <cell r="R2547">
            <v>11671965.588</v>
          </cell>
          <cell r="S2547" t="str">
            <v>Natural Gas</v>
          </cell>
        </row>
        <row r="2548">
          <cell r="A2548" t="str">
            <v>NY</v>
          </cell>
          <cell r="F2548">
            <v>2022</v>
          </cell>
          <cell r="N2548">
            <v>683963.91</v>
          </cell>
          <cell r="R2548">
            <v>11382089.997</v>
          </cell>
          <cell r="S2548" t="str">
            <v>Natural Gas</v>
          </cell>
        </row>
        <row r="2549">
          <cell r="A2549" t="str">
            <v>NY</v>
          </cell>
          <cell r="F2549">
            <v>2023</v>
          </cell>
          <cell r="N2549">
            <v>835256.31299999997</v>
          </cell>
          <cell r="R2549">
            <v>14035648.425000001</v>
          </cell>
          <cell r="S2549" t="str">
            <v>Natural Gas</v>
          </cell>
        </row>
        <row r="2550">
          <cell r="A2550" t="str">
            <v>NY</v>
          </cell>
          <cell r="F2550">
            <v>2021</v>
          </cell>
          <cell r="N2550">
            <v>508.8</v>
          </cell>
          <cell r="R2550">
            <v>6268.6</v>
          </cell>
          <cell r="S2550" t="str">
            <v>Other</v>
          </cell>
        </row>
        <row r="2551">
          <cell r="A2551" t="str">
            <v>NY</v>
          </cell>
          <cell r="F2551">
            <v>2022</v>
          </cell>
          <cell r="N2551">
            <v>126.7</v>
          </cell>
          <cell r="R2551">
            <v>1561</v>
          </cell>
          <cell r="S2551" t="str">
            <v>Other</v>
          </cell>
        </row>
        <row r="2552">
          <cell r="A2552" t="str">
            <v>NY</v>
          </cell>
          <cell r="F2552">
            <v>2023</v>
          </cell>
          <cell r="N2552">
            <v>90.5</v>
          </cell>
          <cell r="R2552">
            <v>1115</v>
          </cell>
          <cell r="S2552" t="str">
            <v>Other</v>
          </cell>
        </row>
        <row r="2553">
          <cell r="A2553" t="str">
            <v>NY</v>
          </cell>
          <cell r="F2553">
            <v>2021</v>
          </cell>
          <cell r="N2553">
            <v>410.8</v>
          </cell>
          <cell r="R2553">
            <v>5062.2</v>
          </cell>
          <cell r="S2553" t="str">
            <v>Other</v>
          </cell>
        </row>
        <row r="2554">
          <cell r="A2554" t="str">
            <v>NY</v>
          </cell>
          <cell r="F2554">
            <v>2022</v>
          </cell>
          <cell r="N2554">
            <v>144.80000000000001</v>
          </cell>
          <cell r="R2554">
            <v>1784</v>
          </cell>
          <cell r="S2554" t="str">
            <v>Other</v>
          </cell>
        </row>
        <row r="2555">
          <cell r="A2555" t="str">
            <v>NY</v>
          </cell>
          <cell r="F2555">
            <v>2023</v>
          </cell>
          <cell r="N2555">
            <v>181</v>
          </cell>
          <cell r="R2555">
            <v>2230</v>
          </cell>
          <cell r="S2555" t="str">
            <v>Other</v>
          </cell>
        </row>
        <row r="2556">
          <cell r="A2556" t="str">
            <v>NY</v>
          </cell>
          <cell r="F2556">
            <v>2009</v>
          </cell>
          <cell r="N2556">
            <v>360333.17499999999</v>
          </cell>
          <cell r="R2556">
            <v>6063369.0499999998</v>
          </cell>
          <cell r="S2556" t="str">
            <v>Natural Gas</v>
          </cell>
        </row>
        <row r="2557">
          <cell r="A2557" t="str">
            <v>NY</v>
          </cell>
          <cell r="F2557">
            <v>2010</v>
          </cell>
          <cell r="N2557">
            <v>415591.67499999999</v>
          </cell>
          <cell r="R2557">
            <v>6986074.1500000004</v>
          </cell>
          <cell r="S2557" t="str">
            <v>Natural Gas</v>
          </cell>
        </row>
        <row r="2558">
          <cell r="A2558" t="str">
            <v>NY</v>
          </cell>
          <cell r="F2558">
            <v>2011</v>
          </cell>
          <cell r="N2558">
            <v>406844.52500000002</v>
          </cell>
          <cell r="R2558">
            <v>6831601.9000000004</v>
          </cell>
          <cell r="S2558" t="str">
            <v>Natural Gas</v>
          </cell>
        </row>
        <row r="2559">
          <cell r="A2559" t="str">
            <v>NY</v>
          </cell>
          <cell r="F2559">
            <v>2012</v>
          </cell>
          <cell r="N2559">
            <v>311436.07500000001</v>
          </cell>
          <cell r="R2559">
            <v>5240450.5250000004</v>
          </cell>
          <cell r="S2559" t="str">
            <v>Natural Gas</v>
          </cell>
        </row>
        <row r="2560">
          <cell r="A2560" t="str">
            <v>NY</v>
          </cell>
          <cell r="F2560">
            <v>2013</v>
          </cell>
          <cell r="N2560">
            <v>233260.9</v>
          </cell>
          <cell r="R2560">
            <v>3909839.45</v>
          </cell>
          <cell r="S2560" t="str">
            <v>Natural Gas</v>
          </cell>
        </row>
        <row r="2561">
          <cell r="A2561" t="str">
            <v>NY</v>
          </cell>
          <cell r="F2561">
            <v>2014</v>
          </cell>
          <cell r="N2561">
            <v>471447.05</v>
          </cell>
          <cell r="R2561">
            <v>7932994.625</v>
          </cell>
          <cell r="S2561" t="str">
            <v>Natural Gas</v>
          </cell>
        </row>
        <row r="2562">
          <cell r="A2562" t="str">
            <v>NY</v>
          </cell>
          <cell r="F2562">
            <v>2015</v>
          </cell>
          <cell r="N2562">
            <v>449956.35</v>
          </cell>
          <cell r="R2562">
            <v>7565254.4000000004</v>
          </cell>
          <cell r="S2562" t="str">
            <v>Natural Gas</v>
          </cell>
        </row>
        <row r="2563">
          <cell r="A2563" t="str">
            <v>NY</v>
          </cell>
          <cell r="F2563">
            <v>2016</v>
          </cell>
          <cell r="N2563">
            <v>642818.32499999995</v>
          </cell>
          <cell r="R2563">
            <v>10808419.225</v>
          </cell>
          <cell r="S2563" t="str">
            <v>Natural Gas</v>
          </cell>
        </row>
        <row r="2564">
          <cell r="A2564" t="str">
            <v>NY</v>
          </cell>
          <cell r="F2564">
            <v>2017</v>
          </cell>
          <cell r="N2564">
            <v>563489.42500000005</v>
          </cell>
          <cell r="R2564">
            <v>9411666.5999999996</v>
          </cell>
          <cell r="S2564" t="str">
            <v>Natural Gas</v>
          </cell>
        </row>
        <row r="2565">
          <cell r="A2565" t="str">
            <v>NY</v>
          </cell>
          <cell r="F2565">
            <v>2018</v>
          </cell>
          <cell r="N2565">
            <v>390102.17499999999</v>
          </cell>
          <cell r="R2565">
            <v>6447193.75</v>
          </cell>
          <cell r="S2565" t="str">
            <v>Natural Gas</v>
          </cell>
        </row>
        <row r="2566">
          <cell r="A2566" t="str">
            <v>NY</v>
          </cell>
          <cell r="F2566">
            <v>2019</v>
          </cell>
          <cell r="N2566">
            <v>578092</v>
          </cell>
          <cell r="R2566">
            <v>9697815.8249999993</v>
          </cell>
          <cell r="S2566" t="str">
            <v>Natural Gas</v>
          </cell>
        </row>
        <row r="2567">
          <cell r="A2567" t="str">
            <v>NY</v>
          </cell>
          <cell r="F2567">
            <v>2020</v>
          </cell>
          <cell r="N2567">
            <v>460588.2</v>
          </cell>
          <cell r="R2567">
            <v>7739178.4000000004</v>
          </cell>
          <cell r="S2567" t="str">
            <v>Natural Gas</v>
          </cell>
        </row>
        <row r="2568">
          <cell r="A2568" t="str">
            <v>NY</v>
          </cell>
          <cell r="F2568">
            <v>2021</v>
          </cell>
          <cell r="N2568">
            <v>472429.13299999997</v>
          </cell>
          <cell r="R2568">
            <v>7949548.6299999999</v>
          </cell>
          <cell r="S2568" t="str">
            <v>Natural Gas</v>
          </cell>
        </row>
        <row r="2569">
          <cell r="A2569" t="str">
            <v>NY</v>
          </cell>
          <cell r="F2569">
            <v>2022</v>
          </cell>
          <cell r="N2569">
            <v>525162.49300000002</v>
          </cell>
          <cell r="R2569">
            <v>8776397.9240000006</v>
          </cell>
          <cell r="S2569" t="str">
            <v>Natural Gas</v>
          </cell>
        </row>
        <row r="2570">
          <cell r="A2570" t="str">
            <v>NY</v>
          </cell>
          <cell r="F2570">
            <v>2023</v>
          </cell>
          <cell r="N2570">
            <v>507383.80300000001</v>
          </cell>
          <cell r="R2570">
            <v>8518755.9859999996</v>
          </cell>
          <cell r="S2570" t="str">
            <v>Natural Gas</v>
          </cell>
        </row>
        <row r="2571">
          <cell r="A2571" t="str">
            <v>NY</v>
          </cell>
          <cell r="F2571">
            <v>2009</v>
          </cell>
          <cell r="N2571">
            <v>251272.92499999999</v>
          </cell>
          <cell r="R2571">
            <v>4214588.7249999996</v>
          </cell>
          <cell r="S2571" t="str">
            <v>Natural Gas</v>
          </cell>
        </row>
        <row r="2572">
          <cell r="A2572" t="str">
            <v>NY</v>
          </cell>
          <cell r="F2572">
            <v>2010</v>
          </cell>
          <cell r="N2572">
            <v>407718.47499999998</v>
          </cell>
          <cell r="R2572">
            <v>6852934.25</v>
          </cell>
          <cell r="S2572" t="str">
            <v>Natural Gas</v>
          </cell>
        </row>
        <row r="2573">
          <cell r="A2573" t="str">
            <v>NY</v>
          </cell>
          <cell r="F2573">
            <v>2011</v>
          </cell>
          <cell r="N2573">
            <v>221963.9</v>
          </cell>
          <cell r="R2573">
            <v>3728618.2</v>
          </cell>
          <cell r="S2573" t="str">
            <v>Natural Gas</v>
          </cell>
        </row>
        <row r="2574">
          <cell r="A2574" t="str">
            <v>NY</v>
          </cell>
          <cell r="F2574">
            <v>2012</v>
          </cell>
          <cell r="N2574">
            <v>357915.5</v>
          </cell>
          <cell r="R2574">
            <v>6022597.5750000002</v>
          </cell>
          <cell r="S2574" t="str">
            <v>Natural Gas</v>
          </cell>
        </row>
        <row r="2575">
          <cell r="A2575" t="str">
            <v>NY</v>
          </cell>
          <cell r="F2575">
            <v>2013</v>
          </cell>
          <cell r="N2575">
            <v>461571.45</v>
          </cell>
          <cell r="R2575">
            <v>7726002.4749999996</v>
          </cell>
          <cell r="S2575" t="str">
            <v>Natural Gas</v>
          </cell>
        </row>
        <row r="2576">
          <cell r="A2576" t="str">
            <v>NY</v>
          </cell>
          <cell r="F2576">
            <v>2014</v>
          </cell>
          <cell r="N2576">
            <v>530493.82499999995</v>
          </cell>
          <cell r="R2576">
            <v>8790112.0999999996</v>
          </cell>
          <cell r="S2576" t="str">
            <v>Natural Gas</v>
          </cell>
        </row>
        <row r="2577">
          <cell r="A2577" t="str">
            <v>NY</v>
          </cell>
          <cell r="F2577">
            <v>2015</v>
          </cell>
          <cell r="N2577">
            <v>534699.42500000005</v>
          </cell>
          <cell r="R2577">
            <v>8989567.7750000004</v>
          </cell>
          <cell r="S2577" t="str">
            <v>Natural Gas</v>
          </cell>
        </row>
        <row r="2578">
          <cell r="A2578" t="str">
            <v>NY</v>
          </cell>
          <cell r="F2578">
            <v>2016</v>
          </cell>
          <cell r="N2578">
            <v>398128.72499999998</v>
          </cell>
          <cell r="R2578">
            <v>6699294.9749999996</v>
          </cell>
          <cell r="S2578" t="str">
            <v>Natural Gas</v>
          </cell>
        </row>
        <row r="2579">
          <cell r="A2579" t="str">
            <v>NY</v>
          </cell>
          <cell r="F2579">
            <v>2017</v>
          </cell>
          <cell r="N2579">
            <v>285792.27500000002</v>
          </cell>
          <cell r="R2579">
            <v>4809001.4749999996</v>
          </cell>
          <cell r="S2579" t="str">
            <v>Natural Gas</v>
          </cell>
        </row>
        <row r="2580">
          <cell r="A2580" t="str">
            <v>NY</v>
          </cell>
          <cell r="F2580">
            <v>2018</v>
          </cell>
          <cell r="N2580">
            <v>470103.9</v>
          </cell>
          <cell r="R2580">
            <v>7910359.0499999998</v>
          </cell>
          <cell r="S2580" t="str">
            <v>Natural Gas</v>
          </cell>
        </row>
        <row r="2581">
          <cell r="A2581" t="str">
            <v>NY</v>
          </cell>
          <cell r="F2581">
            <v>2019</v>
          </cell>
          <cell r="N2581">
            <v>313316.84999999998</v>
          </cell>
          <cell r="R2581">
            <v>5235747.875</v>
          </cell>
          <cell r="S2581" t="str">
            <v>Natural Gas</v>
          </cell>
        </row>
        <row r="2582">
          <cell r="A2582" t="str">
            <v>NY</v>
          </cell>
          <cell r="F2582">
            <v>2020</v>
          </cell>
          <cell r="N2582">
            <v>384608.33899999998</v>
          </cell>
          <cell r="R2582">
            <v>6445721.0389999999</v>
          </cell>
          <cell r="S2582" t="str">
            <v>Natural Gas</v>
          </cell>
        </row>
        <row r="2583">
          <cell r="A2583" t="str">
            <v>NY</v>
          </cell>
          <cell r="F2583">
            <v>2021</v>
          </cell>
          <cell r="N2583">
            <v>392281.09499999997</v>
          </cell>
          <cell r="R2583">
            <v>6454159.7280000001</v>
          </cell>
          <cell r="S2583" t="str">
            <v>Natural Gas</v>
          </cell>
        </row>
        <row r="2584">
          <cell r="A2584" t="str">
            <v>NY</v>
          </cell>
          <cell r="F2584">
            <v>2022</v>
          </cell>
          <cell r="N2584">
            <v>231046.378</v>
          </cell>
          <cell r="R2584">
            <v>3865988.8450000002</v>
          </cell>
          <cell r="S2584" t="str">
            <v>Natural Gas</v>
          </cell>
        </row>
        <row r="2585">
          <cell r="A2585" t="str">
            <v>NY</v>
          </cell>
          <cell r="F2585">
            <v>2023</v>
          </cell>
          <cell r="N2585">
            <v>310560.83299999998</v>
          </cell>
          <cell r="R2585">
            <v>5208932.6239999998</v>
          </cell>
          <cell r="S2585" t="str">
            <v>Natural Gas</v>
          </cell>
        </row>
        <row r="2586">
          <cell r="A2586" t="str">
            <v>NY</v>
          </cell>
          <cell r="F2586">
            <v>2021</v>
          </cell>
          <cell r="N2586">
            <v>4495.8999999999996</v>
          </cell>
          <cell r="R2586">
            <v>75422.100000000006</v>
          </cell>
          <cell r="S2586" t="str">
            <v>Natural Gas</v>
          </cell>
        </row>
        <row r="2587">
          <cell r="A2587" t="str">
            <v>NY</v>
          </cell>
          <cell r="F2587">
            <v>2022</v>
          </cell>
          <cell r="N2587">
            <v>8120.1</v>
          </cell>
          <cell r="R2587">
            <v>137012.20000000001</v>
          </cell>
          <cell r="S2587" t="str">
            <v>Natural Gas</v>
          </cell>
        </row>
        <row r="2588">
          <cell r="A2588" t="str">
            <v>NY</v>
          </cell>
          <cell r="F2588">
            <v>2023</v>
          </cell>
          <cell r="N2588">
            <v>3342.2</v>
          </cell>
          <cell r="R2588">
            <v>55825.9</v>
          </cell>
          <cell r="S2588" t="str">
            <v>Natural Gas</v>
          </cell>
        </row>
        <row r="2589">
          <cell r="A2589" t="str">
            <v>NY</v>
          </cell>
          <cell r="F2589">
            <v>2021</v>
          </cell>
          <cell r="N2589">
            <v>6505.8</v>
          </cell>
          <cell r="R2589">
            <v>108582.5</v>
          </cell>
          <cell r="S2589" t="str">
            <v>Natural Gas</v>
          </cell>
        </row>
        <row r="2590">
          <cell r="A2590" t="str">
            <v>NY</v>
          </cell>
          <cell r="F2590">
            <v>2022</v>
          </cell>
          <cell r="N2590">
            <v>10496.1</v>
          </cell>
          <cell r="R2590">
            <v>174826.7</v>
          </cell>
          <cell r="S2590" t="str">
            <v>Natural Gas</v>
          </cell>
        </row>
        <row r="2591">
          <cell r="A2591" t="str">
            <v>NY</v>
          </cell>
          <cell r="F2591">
            <v>2023</v>
          </cell>
          <cell r="N2591">
            <v>3902.1</v>
          </cell>
          <cell r="R2591">
            <v>65542.2</v>
          </cell>
          <cell r="S2591" t="str">
            <v>Natural Gas</v>
          </cell>
        </row>
        <row r="2592">
          <cell r="A2592" t="str">
            <v>NY</v>
          </cell>
          <cell r="F2592">
            <v>2021</v>
          </cell>
          <cell r="N2592">
            <v>3787.1</v>
          </cell>
          <cell r="R2592">
            <v>64122.6</v>
          </cell>
          <cell r="S2592" t="str">
            <v>Natural Gas</v>
          </cell>
        </row>
        <row r="2593">
          <cell r="A2593" t="str">
            <v>NY</v>
          </cell>
          <cell r="F2593">
            <v>2022</v>
          </cell>
          <cell r="N2593">
            <v>9037.9</v>
          </cell>
          <cell r="R2593">
            <v>152185.1</v>
          </cell>
          <cell r="S2593" t="str">
            <v>Natural Gas</v>
          </cell>
        </row>
        <row r="2594">
          <cell r="A2594" t="str">
            <v>NY</v>
          </cell>
          <cell r="F2594">
            <v>2023</v>
          </cell>
          <cell r="N2594">
            <v>3334.4</v>
          </cell>
          <cell r="R2594">
            <v>55870.6</v>
          </cell>
          <cell r="S2594" t="str">
            <v>Natural Gas</v>
          </cell>
        </row>
        <row r="2595">
          <cell r="A2595" t="str">
            <v>NY</v>
          </cell>
          <cell r="F2595">
            <v>2021</v>
          </cell>
          <cell r="N2595">
            <v>3035.7</v>
          </cell>
          <cell r="R2595">
            <v>50985.4</v>
          </cell>
          <cell r="S2595" t="str">
            <v>Natural Gas</v>
          </cell>
        </row>
        <row r="2596">
          <cell r="A2596" t="str">
            <v>NY</v>
          </cell>
          <cell r="F2596">
            <v>2022</v>
          </cell>
          <cell r="N2596">
            <v>6761.7</v>
          </cell>
          <cell r="R2596">
            <v>113187.3</v>
          </cell>
          <cell r="S2596" t="str">
            <v>Natural Gas</v>
          </cell>
        </row>
        <row r="2597">
          <cell r="A2597" t="str">
            <v>NY</v>
          </cell>
          <cell r="F2597">
            <v>2023</v>
          </cell>
          <cell r="N2597">
            <v>2154.8000000000002</v>
          </cell>
          <cell r="R2597">
            <v>36545.199999999997</v>
          </cell>
          <cell r="S2597" t="str">
            <v>Natural Gas</v>
          </cell>
        </row>
        <row r="2598">
          <cell r="A2598" t="str">
            <v>NY</v>
          </cell>
          <cell r="F2598">
            <v>2021</v>
          </cell>
          <cell r="N2598">
            <v>3157.6</v>
          </cell>
          <cell r="R2598">
            <v>53488.6</v>
          </cell>
          <cell r="S2598" t="str">
            <v>Natural Gas</v>
          </cell>
        </row>
        <row r="2599">
          <cell r="A2599" t="str">
            <v>NY</v>
          </cell>
          <cell r="F2599">
            <v>2022</v>
          </cell>
          <cell r="N2599">
            <v>5702.9</v>
          </cell>
          <cell r="R2599">
            <v>95491.9</v>
          </cell>
          <cell r="S2599" t="str">
            <v>Natural Gas</v>
          </cell>
        </row>
        <row r="2600">
          <cell r="A2600" t="str">
            <v>NY</v>
          </cell>
          <cell r="F2600">
            <v>2023</v>
          </cell>
          <cell r="N2600">
            <v>2846.5</v>
          </cell>
          <cell r="R2600">
            <v>48195.5</v>
          </cell>
          <cell r="S2600" t="str">
            <v>Natural Gas</v>
          </cell>
        </row>
        <row r="2601">
          <cell r="A2601" t="str">
            <v>NY</v>
          </cell>
          <cell r="F2601">
            <v>2021</v>
          </cell>
          <cell r="N2601">
            <v>4464.5</v>
          </cell>
          <cell r="R2601">
            <v>75185</v>
          </cell>
          <cell r="S2601" t="str">
            <v>Natural Gas</v>
          </cell>
        </row>
        <row r="2602">
          <cell r="A2602" t="str">
            <v>NY</v>
          </cell>
          <cell r="F2602">
            <v>2022</v>
          </cell>
          <cell r="N2602">
            <v>5756.9</v>
          </cell>
          <cell r="R2602">
            <v>96900.3</v>
          </cell>
          <cell r="S2602" t="str">
            <v>Natural Gas</v>
          </cell>
        </row>
        <row r="2603">
          <cell r="A2603" t="str">
            <v>NY</v>
          </cell>
          <cell r="F2603">
            <v>2023</v>
          </cell>
          <cell r="N2603">
            <v>3284.3</v>
          </cell>
          <cell r="R2603">
            <v>55671.5</v>
          </cell>
          <cell r="S2603" t="str">
            <v>Natural Gas</v>
          </cell>
        </row>
        <row r="2604">
          <cell r="A2604" t="str">
            <v>NY</v>
          </cell>
          <cell r="F2604">
            <v>2021</v>
          </cell>
          <cell r="N2604">
            <v>4105.3</v>
          </cell>
          <cell r="R2604">
            <v>69142</v>
          </cell>
          <cell r="S2604" t="str">
            <v>Natural Gas</v>
          </cell>
        </row>
        <row r="2605">
          <cell r="A2605" t="str">
            <v>NY</v>
          </cell>
          <cell r="F2605">
            <v>2022</v>
          </cell>
          <cell r="N2605">
            <v>5698.9</v>
          </cell>
          <cell r="R2605">
            <v>95408.4</v>
          </cell>
          <cell r="S2605" t="str">
            <v>Natural Gas</v>
          </cell>
        </row>
        <row r="2606">
          <cell r="A2606" t="str">
            <v>NY</v>
          </cell>
          <cell r="F2606">
            <v>2023</v>
          </cell>
          <cell r="N2606">
            <v>3395.4</v>
          </cell>
          <cell r="R2606">
            <v>57437.5</v>
          </cell>
          <cell r="S2606" t="str">
            <v>Natural Gas</v>
          </cell>
        </row>
        <row r="2607">
          <cell r="A2607" t="str">
            <v>NY</v>
          </cell>
          <cell r="F2607">
            <v>2009</v>
          </cell>
          <cell r="N2607">
            <v>9053.1</v>
          </cell>
          <cell r="R2607">
            <v>148846.70000000001</v>
          </cell>
          <cell r="S2607" t="str">
            <v>Natural Gas</v>
          </cell>
        </row>
        <row r="2608">
          <cell r="A2608" t="str">
            <v>NY</v>
          </cell>
          <cell r="F2608">
            <v>2010</v>
          </cell>
          <cell r="N2608">
            <v>4420.6000000000004</v>
          </cell>
          <cell r="R2608">
            <v>74930.399999999994</v>
          </cell>
          <cell r="S2608" t="str">
            <v>Natural Gas</v>
          </cell>
        </row>
        <row r="2609">
          <cell r="A2609" t="str">
            <v>NY</v>
          </cell>
          <cell r="F2609">
            <v>2011</v>
          </cell>
          <cell r="N2609">
            <v>8824.7000000000007</v>
          </cell>
          <cell r="R2609">
            <v>149574.1</v>
          </cell>
          <cell r="S2609" t="str">
            <v>Natural Gas</v>
          </cell>
        </row>
        <row r="2610">
          <cell r="A2610" t="str">
            <v>NY</v>
          </cell>
          <cell r="F2610">
            <v>2012</v>
          </cell>
          <cell r="N2610">
            <v>14377.1</v>
          </cell>
          <cell r="R2610">
            <v>243890.7</v>
          </cell>
          <cell r="S2610" t="str">
            <v>Natural Gas</v>
          </cell>
        </row>
        <row r="2611">
          <cell r="A2611" t="str">
            <v>NY</v>
          </cell>
          <cell r="F2611">
            <v>2013</v>
          </cell>
          <cell r="N2611">
            <v>6870</v>
          </cell>
          <cell r="R2611">
            <v>116382.1</v>
          </cell>
          <cell r="S2611" t="str">
            <v>Natural Gas</v>
          </cell>
        </row>
        <row r="2612">
          <cell r="A2612" t="str">
            <v>NY</v>
          </cell>
          <cell r="F2612">
            <v>2014</v>
          </cell>
          <cell r="N2612">
            <v>4277.3</v>
          </cell>
          <cell r="R2612">
            <v>72521.7</v>
          </cell>
          <cell r="S2612" t="str">
            <v>Natural Gas</v>
          </cell>
        </row>
        <row r="2613">
          <cell r="A2613" t="str">
            <v>NY</v>
          </cell>
          <cell r="F2613">
            <v>2015</v>
          </cell>
          <cell r="N2613">
            <v>9731.4</v>
          </cell>
          <cell r="R2613">
            <v>149686.1</v>
          </cell>
          <cell r="S2613" t="str">
            <v>Natural Gas</v>
          </cell>
        </row>
        <row r="2614">
          <cell r="A2614" t="str">
            <v>NY</v>
          </cell>
          <cell r="F2614">
            <v>2016</v>
          </cell>
          <cell r="N2614">
            <v>11253.2</v>
          </cell>
          <cell r="R2614">
            <v>188296.2</v>
          </cell>
          <cell r="S2614" t="str">
            <v>Natural Gas</v>
          </cell>
        </row>
        <row r="2615">
          <cell r="A2615" t="str">
            <v>NY</v>
          </cell>
          <cell r="F2615">
            <v>2017</v>
          </cell>
          <cell r="N2615">
            <v>4816.3</v>
          </cell>
          <cell r="R2615">
            <v>79623.8</v>
          </cell>
          <cell r="S2615" t="str">
            <v>Natural Gas</v>
          </cell>
        </row>
        <row r="2616">
          <cell r="A2616" t="str">
            <v>NY</v>
          </cell>
          <cell r="F2616">
            <v>2018</v>
          </cell>
          <cell r="N2616">
            <v>10876.3</v>
          </cell>
          <cell r="R2616">
            <v>183191.5</v>
          </cell>
          <cell r="S2616" t="str">
            <v>Natural Gas</v>
          </cell>
        </row>
        <row r="2617">
          <cell r="A2617" t="str">
            <v>NY</v>
          </cell>
          <cell r="F2617">
            <v>2019</v>
          </cell>
          <cell r="N2617">
            <v>6218.4</v>
          </cell>
          <cell r="R2617">
            <v>105191.2</v>
          </cell>
          <cell r="S2617" t="str">
            <v>Natural Gas</v>
          </cell>
        </row>
        <row r="2618">
          <cell r="A2618" t="str">
            <v>NY</v>
          </cell>
          <cell r="F2618">
            <v>2020</v>
          </cell>
          <cell r="N2618">
            <v>6439.3</v>
          </cell>
          <cell r="R2618">
            <v>108720.6</v>
          </cell>
          <cell r="S2618" t="str">
            <v>Natural Gas</v>
          </cell>
        </row>
        <row r="2619">
          <cell r="A2619" t="str">
            <v>NY</v>
          </cell>
          <cell r="F2619">
            <v>2021</v>
          </cell>
          <cell r="N2619">
            <v>12342.3</v>
          </cell>
          <cell r="R2619">
            <v>208464.1</v>
          </cell>
          <cell r="S2619" t="str">
            <v>Natural Gas</v>
          </cell>
        </row>
        <row r="2620">
          <cell r="A2620" t="str">
            <v>NY</v>
          </cell>
          <cell r="F2620">
            <v>2022</v>
          </cell>
          <cell r="N2620">
            <v>16230.6</v>
          </cell>
          <cell r="R2620">
            <v>271481</v>
          </cell>
          <cell r="S2620" t="str">
            <v>Natural Gas</v>
          </cell>
        </row>
        <row r="2621">
          <cell r="A2621" t="str">
            <v>NY</v>
          </cell>
          <cell r="F2621">
            <v>2023</v>
          </cell>
          <cell r="N2621">
            <v>9429</v>
          </cell>
          <cell r="R2621">
            <v>159283.1</v>
          </cell>
          <cell r="S2621" t="str">
            <v>Natural Gas</v>
          </cell>
        </row>
        <row r="2622">
          <cell r="A2622" t="str">
            <v>NY</v>
          </cell>
          <cell r="F2622">
            <v>2009</v>
          </cell>
          <cell r="N2622">
            <v>9053.1</v>
          </cell>
          <cell r="R2622">
            <v>148846.70000000001</v>
          </cell>
          <cell r="S2622" t="str">
            <v>Natural Gas</v>
          </cell>
        </row>
        <row r="2623">
          <cell r="A2623" t="str">
            <v>NY</v>
          </cell>
          <cell r="F2623">
            <v>2010</v>
          </cell>
          <cell r="N2623">
            <v>4420.6000000000004</v>
          </cell>
          <cell r="R2623">
            <v>74930.399999999994</v>
          </cell>
          <cell r="S2623" t="str">
            <v>Natural Gas</v>
          </cell>
        </row>
        <row r="2624">
          <cell r="A2624" t="str">
            <v>NY</v>
          </cell>
          <cell r="F2624">
            <v>2011</v>
          </cell>
          <cell r="N2624">
            <v>8824.7000000000007</v>
          </cell>
          <cell r="R2624">
            <v>149574.1</v>
          </cell>
          <cell r="S2624" t="str">
            <v>Natural Gas</v>
          </cell>
        </row>
        <row r="2625">
          <cell r="A2625" t="str">
            <v>NY</v>
          </cell>
          <cell r="F2625">
            <v>2012</v>
          </cell>
          <cell r="N2625">
            <v>14377.1</v>
          </cell>
          <cell r="R2625">
            <v>243890.7</v>
          </cell>
          <cell r="S2625" t="str">
            <v>Natural Gas</v>
          </cell>
        </row>
        <row r="2626">
          <cell r="A2626" t="str">
            <v>NY</v>
          </cell>
          <cell r="F2626">
            <v>2013</v>
          </cell>
          <cell r="N2626">
            <v>6870</v>
          </cell>
          <cell r="R2626">
            <v>116382.1</v>
          </cell>
          <cell r="S2626" t="str">
            <v>Natural Gas</v>
          </cell>
        </row>
        <row r="2627">
          <cell r="A2627" t="str">
            <v>NY</v>
          </cell>
          <cell r="F2627">
            <v>2014</v>
          </cell>
          <cell r="N2627">
            <v>4277.3</v>
          </cell>
          <cell r="R2627">
            <v>72521.7</v>
          </cell>
          <cell r="S2627" t="str">
            <v>Natural Gas</v>
          </cell>
        </row>
        <row r="2628">
          <cell r="A2628" t="str">
            <v>NY</v>
          </cell>
          <cell r="F2628">
            <v>2015</v>
          </cell>
          <cell r="N2628">
            <v>9731.4</v>
          </cell>
          <cell r="R2628">
            <v>149686.1</v>
          </cell>
          <cell r="S2628" t="str">
            <v>Natural Gas</v>
          </cell>
        </row>
        <row r="2629">
          <cell r="A2629" t="str">
            <v>NY</v>
          </cell>
          <cell r="F2629">
            <v>2016</v>
          </cell>
          <cell r="N2629">
            <v>11253.2</v>
          </cell>
          <cell r="R2629">
            <v>188296.2</v>
          </cell>
          <cell r="S2629" t="str">
            <v>Natural Gas</v>
          </cell>
        </row>
        <row r="2630">
          <cell r="A2630" t="str">
            <v>NY</v>
          </cell>
          <cell r="F2630">
            <v>2017</v>
          </cell>
          <cell r="N2630">
            <v>4816.3</v>
          </cell>
          <cell r="R2630">
            <v>79623.8</v>
          </cell>
          <cell r="S2630" t="str">
            <v>Natural Gas</v>
          </cell>
        </row>
        <row r="2631">
          <cell r="A2631" t="str">
            <v>NY</v>
          </cell>
          <cell r="F2631">
            <v>2018</v>
          </cell>
          <cell r="N2631">
            <v>10876.3</v>
          </cell>
          <cell r="R2631">
            <v>183191.5</v>
          </cell>
          <cell r="S2631" t="str">
            <v>Natural Gas</v>
          </cell>
        </row>
        <row r="2632">
          <cell r="A2632" t="str">
            <v>NY</v>
          </cell>
          <cell r="F2632">
            <v>2019</v>
          </cell>
          <cell r="N2632">
            <v>6218.4</v>
          </cell>
          <cell r="R2632">
            <v>105191.2</v>
          </cell>
          <cell r="S2632" t="str">
            <v>Natural Gas</v>
          </cell>
        </row>
        <row r="2633">
          <cell r="A2633" t="str">
            <v>NY</v>
          </cell>
          <cell r="F2633">
            <v>2020</v>
          </cell>
          <cell r="N2633">
            <v>6439.3</v>
          </cell>
          <cell r="R2633">
            <v>108720.6</v>
          </cell>
          <cell r="S2633" t="str">
            <v>Natural Gas</v>
          </cell>
        </row>
        <row r="2634">
          <cell r="A2634" t="str">
            <v>NY</v>
          </cell>
          <cell r="F2634">
            <v>2021</v>
          </cell>
          <cell r="N2634">
            <v>12342.3</v>
          </cell>
          <cell r="R2634">
            <v>208464.1</v>
          </cell>
          <cell r="S2634" t="str">
            <v>Natural Gas</v>
          </cell>
        </row>
        <row r="2635">
          <cell r="A2635" t="str">
            <v>NY</v>
          </cell>
          <cell r="F2635">
            <v>2022</v>
          </cell>
          <cell r="N2635">
            <v>16230.6</v>
          </cell>
          <cell r="R2635">
            <v>271481</v>
          </cell>
          <cell r="S2635" t="str">
            <v>Natural Gas</v>
          </cell>
        </row>
        <row r="2636">
          <cell r="A2636" t="str">
            <v>NY</v>
          </cell>
          <cell r="F2636">
            <v>2023</v>
          </cell>
          <cell r="N2636">
            <v>9457.7999999999993</v>
          </cell>
          <cell r="R2636">
            <v>159283.1</v>
          </cell>
          <cell r="S2636" t="str">
            <v>Natural Gas</v>
          </cell>
        </row>
        <row r="2637">
          <cell r="A2637" t="str">
            <v>NY</v>
          </cell>
          <cell r="F2637">
            <v>2009</v>
          </cell>
          <cell r="N2637">
            <v>4549.1000000000004</v>
          </cell>
          <cell r="R2637">
            <v>73662.5</v>
          </cell>
          <cell r="S2637" t="str">
            <v>Natural Gas</v>
          </cell>
        </row>
        <row r="2638">
          <cell r="A2638" t="str">
            <v>NY</v>
          </cell>
          <cell r="F2638">
            <v>2010</v>
          </cell>
          <cell r="N2638">
            <v>7831.9</v>
          </cell>
          <cell r="R2638">
            <v>132600.70000000001</v>
          </cell>
          <cell r="S2638" t="str">
            <v>Natural Gas</v>
          </cell>
        </row>
        <row r="2639">
          <cell r="A2639" t="str">
            <v>NY</v>
          </cell>
          <cell r="F2639">
            <v>2011</v>
          </cell>
          <cell r="N2639">
            <v>6784.6</v>
          </cell>
          <cell r="R2639">
            <v>114975.2</v>
          </cell>
          <cell r="S2639" t="str">
            <v>Natural Gas</v>
          </cell>
        </row>
        <row r="2640">
          <cell r="A2640" t="str">
            <v>NY</v>
          </cell>
          <cell r="F2640">
            <v>2012</v>
          </cell>
          <cell r="N2640">
            <v>9158.7000000000007</v>
          </cell>
          <cell r="R2640">
            <v>155367.6</v>
          </cell>
          <cell r="S2640" t="str">
            <v>Natural Gas</v>
          </cell>
        </row>
        <row r="2641">
          <cell r="A2641" t="str">
            <v>NY</v>
          </cell>
          <cell r="F2641">
            <v>2013</v>
          </cell>
          <cell r="N2641">
            <v>8973.1</v>
          </cell>
          <cell r="R2641">
            <v>152019.20000000001</v>
          </cell>
          <cell r="S2641" t="str">
            <v>Natural Gas</v>
          </cell>
        </row>
        <row r="2642">
          <cell r="A2642" t="str">
            <v>NY</v>
          </cell>
          <cell r="F2642">
            <v>2014</v>
          </cell>
          <cell r="N2642">
            <v>11938.9</v>
          </cell>
          <cell r="R2642">
            <v>191030</v>
          </cell>
          <cell r="S2642" t="str">
            <v>Natural Gas</v>
          </cell>
        </row>
        <row r="2643">
          <cell r="A2643" t="str">
            <v>NY</v>
          </cell>
          <cell r="F2643">
            <v>2015</v>
          </cell>
          <cell r="N2643">
            <v>6330.9</v>
          </cell>
          <cell r="R2643">
            <v>101578.1</v>
          </cell>
          <cell r="S2643" t="str">
            <v>Natural Gas</v>
          </cell>
        </row>
        <row r="2644">
          <cell r="A2644" t="str">
            <v>NY</v>
          </cell>
          <cell r="F2644">
            <v>2016</v>
          </cell>
          <cell r="N2644">
            <v>10014.1</v>
          </cell>
          <cell r="R2644">
            <v>167870</v>
          </cell>
          <cell r="S2644" t="str">
            <v>Natural Gas</v>
          </cell>
        </row>
        <row r="2645">
          <cell r="A2645" t="str">
            <v>NY</v>
          </cell>
          <cell r="F2645">
            <v>2017</v>
          </cell>
          <cell r="N2645">
            <v>4393.2</v>
          </cell>
          <cell r="R2645">
            <v>73307.100000000006</v>
          </cell>
          <cell r="S2645" t="str">
            <v>Natural Gas</v>
          </cell>
        </row>
        <row r="2646">
          <cell r="A2646" t="str">
            <v>NY</v>
          </cell>
          <cell r="F2646">
            <v>2018</v>
          </cell>
          <cell r="N2646">
            <v>8037</v>
          </cell>
          <cell r="R2646">
            <v>134788</v>
          </cell>
          <cell r="S2646" t="str">
            <v>Natural Gas</v>
          </cell>
        </row>
        <row r="2647">
          <cell r="A2647" t="str">
            <v>NY</v>
          </cell>
          <cell r="F2647">
            <v>2019</v>
          </cell>
          <cell r="N2647">
            <v>5430.7</v>
          </cell>
          <cell r="R2647">
            <v>91961.9</v>
          </cell>
          <cell r="S2647" t="str">
            <v>Natural Gas</v>
          </cell>
        </row>
        <row r="2648">
          <cell r="A2648" t="str">
            <v>NY</v>
          </cell>
          <cell r="F2648">
            <v>2020</v>
          </cell>
          <cell r="N2648">
            <v>5848.1</v>
          </cell>
          <cell r="R2648">
            <v>98657.4</v>
          </cell>
          <cell r="S2648" t="str">
            <v>Natural Gas</v>
          </cell>
        </row>
        <row r="2649">
          <cell r="A2649" t="str">
            <v>NY</v>
          </cell>
          <cell r="F2649">
            <v>2021</v>
          </cell>
          <cell r="N2649">
            <v>12141.5</v>
          </cell>
          <cell r="R2649">
            <v>204734.4</v>
          </cell>
          <cell r="S2649" t="str">
            <v>Natural Gas</v>
          </cell>
        </row>
        <row r="2650">
          <cell r="A2650" t="str">
            <v>NY</v>
          </cell>
          <cell r="F2650">
            <v>2022</v>
          </cell>
          <cell r="N2650">
            <v>16843.7</v>
          </cell>
          <cell r="R2650">
            <v>280574.7</v>
          </cell>
          <cell r="S2650" t="str">
            <v>Natural Gas</v>
          </cell>
        </row>
        <row r="2651">
          <cell r="A2651" t="str">
            <v>NY</v>
          </cell>
          <cell r="F2651">
            <v>2023</v>
          </cell>
          <cell r="N2651">
            <v>18052.3</v>
          </cell>
          <cell r="R2651">
            <v>305366.7</v>
          </cell>
          <cell r="S2651" t="str">
            <v>Natural Gas</v>
          </cell>
        </row>
        <row r="2652">
          <cell r="A2652" t="str">
            <v>NY</v>
          </cell>
          <cell r="F2652">
            <v>2009</v>
          </cell>
          <cell r="N2652">
            <v>4549.1000000000004</v>
          </cell>
          <cell r="R2652">
            <v>73662.5</v>
          </cell>
          <cell r="S2652" t="str">
            <v>Natural Gas</v>
          </cell>
        </row>
        <row r="2653">
          <cell r="A2653" t="str">
            <v>NY</v>
          </cell>
          <cell r="F2653">
            <v>2010</v>
          </cell>
          <cell r="N2653">
            <v>7831.9</v>
          </cell>
          <cell r="R2653">
            <v>132600.70000000001</v>
          </cell>
          <cell r="S2653" t="str">
            <v>Natural Gas</v>
          </cell>
        </row>
        <row r="2654">
          <cell r="A2654" t="str">
            <v>NY</v>
          </cell>
          <cell r="F2654">
            <v>2011</v>
          </cell>
          <cell r="N2654">
            <v>6784.6</v>
          </cell>
          <cell r="R2654">
            <v>114975.2</v>
          </cell>
          <cell r="S2654" t="str">
            <v>Natural Gas</v>
          </cell>
        </row>
        <row r="2655">
          <cell r="A2655" t="str">
            <v>NY</v>
          </cell>
          <cell r="F2655">
            <v>2012</v>
          </cell>
          <cell r="N2655">
            <v>9158.7000000000007</v>
          </cell>
          <cell r="R2655">
            <v>155367.6</v>
          </cell>
          <cell r="S2655" t="str">
            <v>Natural Gas</v>
          </cell>
        </row>
        <row r="2656">
          <cell r="A2656" t="str">
            <v>NY</v>
          </cell>
          <cell r="F2656">
            <v>2013</v>
          </cell>
          <cell r="N2656">
            <v>8973.1</v>
          </cell>
          <cell r="R2656">
            <v>152019.20000000001</v>
          </cell>
          <cell r="S2656" t="str">
            <v>Natural Gas</v>
          </cell>
        </row>
        <row r="2657">
          <cell r="A2657" t="str">
            <v>NY</v>
          </cell>
          <cell r="F2657">
            <v>2014</v>
          </cell>
          <cell r="N2657">
            <v>11938.9</v>
          </cell>
          <cell r="R2657">
            <v>191030</v>
          </cell>
          <cell r="S2657" t="str">
            <v>Natural Gas</v>
          </cell>
        </row>
        <row r="2658">
          <cell r="A2658" t="str">
            <v>NY</v>
          </cell>
          <cell r="F2658">
            <v>2015</v>
          </cell>
          <cell r="N2658">
            <v>6330.9</v>
          </cell>
          <cell r="R2658">
            <v>101578.1</v>
          </cell>
          <cell r="S2658" t="str">
            <v>Natural Gas</v>
          </cell>
        </row>
        <row r="2659">
          <cell r="A2659" t="str">
            <v>NY</v>
          </cell>
          <cell r="F2659">
            <v>2016</v>
          </cell>
          <cell r="N2659">
            <v>10014.1</v>
          </cell>
          <cell r="R2659">
            <v>167870</v>
          </cell>
          <cell r="S2659" t="str">
            <v>Natural Gas</v>
          </cell>
        </row>
        <row r="2660">
          <cell r="A2660" t="str">
            <v>NY</v>
          </cell>
          <cell r="F2660">
            <v>2017</v>
          </cell>
          <cell r="N2660">
            <v>4393.2</v>
          </cell>
          <cell r="R2660">
            <v>73307.100000000006</v>
          </cell>
          <cell r="S2660" t="str">
            <v>Natural Gas</v>
          </cell>
        </row>
        <row r="2661">
          <cell r="A2661" t="str">
            <v>NY</v>
          </cell>
          <cell r="F2661">
            <v>2018</v>
          </cell>
          <cell r="N2661">
            <v>8037</v>
          </cell>
          <cell r="R2661">
            <v>134788</v>
          </cell>
          <cell r="S2661" t="str">
            <v>Natural Gas</v>
          </cell>
        </row>
        <row r="2662">
          <cell r="A2662" t="str">
            <v>NY</v>
          </cell>
          <cell r="F2662">
            <v>2019</v>
          </cell>
          <cell r="N2662">
            <v>5430.7</v>
          </cell>
          <cell r="R2662">
            <v>91961.9</v>
          </cell>
          <cell r="S2662" t="str">
            <v>Natural Gas</v>
          </cell>
        </row>
        <row r="2663">
          <cell r="A2663" t="str">
            <v>NY</v>
          </cell>
          <cell r="F2663">
            <v>2020</v>
          </cell>
          <cell r="N2663">
            <v>5848.1</v>
          </cell>
          <cell r="R2663">
            <v>98657.4</v>
          </cell>
          <cell r="S2663" t="str">
            <v>Natural Gas</v>
          </cell>
        </row>
        <row r="2664">
          <cell r="A2664" t="str">
            <v>NY</v>
          </cell>
          <cell r="F2664">
            <v>2021</v>
          </cell>
          <cell r="N2664">
            <v>12141.5</v>
          </cell>
          <cell r="R2664">
            <v>204734.4</v>
          </cell>
          <cell r="S2664" t="str">
            <v>Natural Gas</v>
          </cell>
        </row>
        <row r="2665">
          <cell r="A2665" t="str">
            <v>NY</v>
          </cell>
          <cell r="F2665">
            <v>2022</v>
          </cell>
          <cell r="N2665">
            <v>16843.7</v>
          </cell>
          <cell r="R2665">
            <v>280574.7</v>
          </cell>
          <cell r="S2665" t="str">
            <v>Natural Gas</v>
          </cell>
        </row>
        <row r="2666">
          <cell r="A2666" t="str">
            <v>NY</v>
          </cell>
          <cell r="F2666">
            <v>2023</v>
          </cell>
          <cell r="N2666">
            <v>18103.5</v>
          </cell>
          <cell r="R2666">
            <v>305366.7</v>
          </cell>
          <cell r="S2666" t="str">
            <v>Natural Gas</v>
          </cell>
        </row>
        <row r="2667">
          <cell r="A2667" t="str">
            <v>NY</v>
          </cell>
          <cell r="F2667">
            <v>2009</v>
          </cell>
          <cell r="N2667">
            <v>8826.1</v>
          </cell>
          <cell r="R2667">
            <v>142623.1</v>
          </cell>
          <cell r="S2667" t="str">
            <v>Natural Gas</v>
          </cell>
        </row>
        <row r="2668">
          <cell r="A2668" t="str">
            <v>NY</v>
          </cell>
          <cell r="F2668">
            <v>2010</v>
          </cell>
          <cell r="N2668">
            <v>9009.2999999999993</v>
          </cell>
          <cell r="R2668">
            <v>152560.5</v>
          </cell>
          <cell r="S2668" t="str">
            <v>Natural Gas</v>
          </cell>
        </row>
        <row r="2669">
          <cell r="A2669" t="str">
            <v>NY</v>
          </cell>
          <cell r="F2669">
            <v>2011</v>
          </cell>
          <cell r="N2669">
            <v>8384</v>
          </cell>
          <cell r="R2669">
            <v>142107.9</v>
          </cell>
          <cell r="S2669" t="str">
            <v>Natural Gas</v>
          </cell>
        </row>
        <row r="2670">
          <cell r="A2670" t="str">
            <v>NY</v>
          </cell>
          <cell r="F2670">
            <v>2012</v>
          </cell>
          <cell r="N2670">
            <v>16622.099999999999</v>
          </cell>
          <cell r="R2670">
            <v>281983.2</v>
          </cell>
          <cell r="S2670" t="str">
            <v>Natural Gas</v>
          </cell>
        </row>
        <row r="2671">
          <cell r="A2671" t="str">
            <v>NY</v>
          </cell>
          <cell r="F2671">
            <v>2013</v>
          </cell>
          <cell r="N2671">
            <v>15144.5</v>
          </cell>
          <cell r="R2671">
            <v>256501.2</v>
          </cell>
          <cell r="S2671" t="str">
            <v>Natural Gas</v>
          </cell>
        </row>
        <row r="2672">
          <cell r="A2672" t="str">
            <v>NY</v>
          </cell>
          <cell r="F2672">
            <v>2014</v>
          </cell>
          <cell r="N2672">
            <v>7084.3</v>
          </cell>
          <cell r="R2672">
            <v>113357.2</v>
          </cell>
          <cell r="S2672" t="str">
            <v>Natural Gas</v>
          </cell>
        </row>
        <row r="2673">
          <cell r="A2673" t="str">
            <v>NY</v>
          </cell>
          <cell r="F2673">
            <v>2015</v>
          </cell>
          <cell r="N2673">
            <v>11817.3</v>
          </cell>
          <cell r="R2673">
            <v>191919.1</v>
          </cell>
          <cell r="S2673" t="str">
            <v>Natural Gas</v>
          </cell>
        </row>
        <row r="2674">
          <cell r="A2674" t="str">
            <v>NY</v>
          </cell>
          <cell r="F2674">
            <v>2016</v>
          </cell>
          <cell r="N2674">
            <v>13005.4</v>
          </cell>
          <cell r="R2674">
            <v>218750.6</v>
          </cell>
          <cell r="S2674" t="str">
            <v>Natural Gas</v>
          </cell>
        </row>
        <row r="2675">
          <cell r="A2675" t="str">
            <v>NY</v>
          </cell>
          <cell r="F2675">
            <v>2017</v>
          </cell>
          <cell r="N2675">
            <v>9319.5</v>
          </cell>
          <cell r="R2675">
            <v>156904.6</v>
          </cell>
          <cell r="S2675" t="str">
            <v>Natural Gas</v>
          </cell>
        </row>
        <row r="2676">
          <cell r="A2676" t="str">
            <v>NY</v>
          </cell>
          <cell r="F2676">
            <v>2018</v>
          </cell>
          <cell r="N2676">
            <v>18082.2</v>
          </cell>
          <cell r="R2676">
            <v>303329.3</v>
          </cell>
          <cell r="S2676" t="str">
            <v>Natural Gas</v>
          </cell>
        </row>
        <row r="2677">
          <cell r="A2677" t="str">
            <v>NY</v>
          </cell>
          <cell r="F2677">
            <v>2019</v>
          </cell>
          <cell r="N2677">
            <v>11347</v>
          </cell>
          <cell r="R2677">
            <v>190133.5</v>
          </cell>
          <cell r="S2677" t="str">
            <v>Natural Gas</v>
          </cell>
        </row>
        <row r="2678">
          <cell r="A2678" t="str">
            <v>NY</v>
          </cell>
          <cell r="F2678">
            <v>2020</v>
          </cell>
          <cell r="N2678">
            <v>10749.2</v>
          </cell>
          <cell r="R2678">
            <v>181365.9</v>
          </cell>
          <cell r="S2678" t="str">
            <v>Natural Gas</v>
          </cell>
        </row>
        <row r="2679">
          <cell r="A2679" t="str">
            <v>NY</v>
          </cell>
          <cell r="F2679">
            <v>2021</v>
          </cell>
          <cell r="N2679">
            <v>18100.2</v>
          </cell>
          <cell r="R2679">
            <v>305399.59999999998</v>
          </cell>
          <cell r="S2679" t="str">
            <v>Natural Gas</v>
          </cell>
        </row>
        <row r="2680">
          <cell r="A2680" t="str">
            <v>NY</v>
          </cell>
          <cell r="F2680">
            <v>2022</v>
          </cell>
          <cell r="N2680">
            <v>12504</v>
          </cell>
          <cell r="R2680">
            <v>207063.3</v>
          </cell>
          <cell r="S2680" t="str">
            <v>Natural Gas</v>
          </cell>
        </row>
        <row r="2681">
          <cell r="A2681" t="str">
            <v>NY</v>
          </cell>
          <cell r="F2681">
            <v>2023</v>
          </cell>
          <cell r="N2681">
            <v>14638.6</v>
          </cell>
          <cell r="R2681">
            <v>247943.3</v>
          </cell>
          <cell r="S2681" t="str">
            <v>Natural Gas</v>
          </cell>
        </row>
        <row r="2682">
          <cell r="A2682" t="str">
            <v>NY</v>
          </cell>
          <cell r="F2682">
            <v>2009</v>
          </cell>
          <cell r="N2682">
            <v>8826.1</v>
          </cell>
          <cell r="R2682">
            <v>142623.1</v>
          </cell>
          <cell r="S2682" t="str">
            <v>Natural Gas</v>
          </cell>
        </row>
        <row r="2683">
          <cell r="A2683" t="str">
            <v>NY</v>
          </cell>
          <cell r="F2683">
            <v>2010</v>
          </cell>
          <cell r="N2683">
            <v>9009.2999999999993</v>
          </cell>
          <cell r="R2683">
            <v>152560.5</v>
          </cell>
          <cell r="S2683" t="str">
            <v>Natural Gas</v>
          </cell>
        </row>
        <row r="2684">
          <cell r="A2684" t="str">
            <v>NY</v>
          </cell>
          <cell r="F2684">
            <v>2011</v>
          </cell>
          <cell r="N2684">
            <v>8384</v>
          </cell>
          <cell r="R2684">
            <v>142107.9</v>
          </cell>
          <cell r="S2684" t="str">
            <v>Natural Gas</v>
          </cell>
        </row>
        <row r="2685">
          <cell r="A2685" t="str">
            <v>NY</v>
          </cell>
          <cell r="F2685">
            <v>2012</v>
          </cell>
          <cell r="N2685">
            <v>16622.099999999999</v>
          </cell>
          <cell r="R2685">
            <v>281983.2</v>
          </cell>
          <cell r="S2685" t="str">
            <v>Natural Gas</v>
          </cell>
        </row>
        <row r="2686">
          <cell r="A2686" t="str">
            <v>NY</v>
          </cell>
          <cell r="F2686">
            <v>2013</v>
          </cell>
          <cell r="N2686">
            <v>15144.5</v>
          </cell>
          <cell r="R2686">
            <v>256501.2</v>
          </cell>
          <cell r="S2686" t="str">
            <v>Natural Gas</v>
          </cell>
        </row>
        <row r="2687">
          <cell r="A2687" t="str">
            <v>NY</v>
          </cell>
          <cell r="F2687">
            <v>2014</v>
          </cell>
          <cell r="N2687">
            <v>7084.3</v>
          </cell>
          <cell r="R2687">
            <v>113357.2</v>
          </cell>
          <cell r="S2687" t="str">
            <v>Natural Gas</v>
          </cell>
        </row>
        <row r="2688">
          <cell r="A2688" t="str">
            <v>NY</v>
          </cell>
          <cell r="F2688">
            <v>2015</v>
          </cell>
          <cell r="N2688">
            <v>11817.3</v>
          </cell>
          <cell r="R2688">
            <v>191919.1</v>
          </cell>
          <cell r="S2688" t="str">
            <v>Natural Gas</v>
          </cell>
        </row>
        <row r="2689">
          <cell r="A2689" t="str">
            <v>NY</v>
          </cell>
          <cell r="F2689">
            <v>2016</v>
          </cell>
          <cell r="N2689">
            <v>13005.4</v>
          </cell>
          <cell r="R2689">
            <v>218750.6</v>
          </cell>
          <cell r="S2689" t="str">
            <v>Natural Gas</v>
          </cell>
        </row>
        <row r="2690">
          <cell r="A2690" t="str">
            <v>NY</v>
          </cell>
          <cell r="F2690">
            <v>2017</v>
          </cell>
          <cell r="N2690">
            <v>9319.5</v>
          </cell>
          <cell r="R2690">
            <v>156904.6</v>
          </cell>
          <cell r="S2690" t="str">
            <v>Natural Gas</v>
          </cell>
        </row>
        <row r="2691">
          <cell r="A2691" t="str">
            <v>NY</v>
          </cell>
          <cell r="F2691">
            <v>2018</v>
          </cell>
          <cell r="N2691">
            <v>18082.2</v>
          </cell>
          <cell r="R2691">
            <v>303329.3</v>
          </cell>
          <cell r="S2691" t="str">
            <v>Natural Gas</v>
          </cell>
        </row>
        <row r="2692">
          <cell r="A2692" t="str">
            <v>NY</v>
          </cell>
          <cell r="F2692">
            <v>2019</v>
          </cell>
          <cell r="N2692">
            <v>11347</v>
          </cell>
          <cell r="R2692">
            <v>190133.5</v>
          </cell>
          <cell r="S2692" t="str">
            <v>Natural Gas</v>
          </cell>
        </row>
        <row r="2693">
          <cell r="A2693" t="str">
            <v>NY</v>
          </cell>
          <cell r="F2693">
            <v>2020</v>
          </cell>
          <cell r="N2693">
            <v>10749.2</v>
          </cell>
          <cell r="R2693">
            <v>181365.9</v>
          </cell>
          <cell r="S2693" t="str">
            <v>Natural Gas</v>
          </cell>
        </row>
        <row r="2694">
          <cell r="A2694" t="str">
            <v>NY</v>
          </cell>
          <cell r="F2694">
            <v>2021</v>
          </cell>
          <cell r="N2694">
            <v>18100.2</v>
          </cell>
          <cell r="R2694">
            <v>305399.59999999998</v>
          </cell>
          <cell r="S2694" t="str">
            <v>Natural Gas</v>
          </cell>
        </row>
        <row r="2695">
          <cell r="A2695" t="str">
            <v>NY</v>
          </cell>
          <cell r="F2695">
            <v>2022</v>
          </cell>
          <cell r="N2695">
            <v>12504</v>
          </cell>
          <cell r="R2695">
            <v>207063.3</v>
          </cell>
          <cell r="S2695" t="str">
            <v>Natural Gas</v>
          </cell>
        </row>
        <row r="2696">
          <cell r="A2696" t="str">
            <v>NY</v>
          </cell>
          <cell r="F2696">
            <v>2023</v>
          </cell>
          <cell r="N2696">
            <v>14687.8</v>
          </cell>
          <cell r="R2696">
            <v>247943.3</v>
          </cell>
          <cell r="S2696" t="str">
            <v>Natural Gas</v>
          </cell>
        </row>
        <row r="2697">
          <cell r="A2697" t="str">
            <v>NY</v>
          </cell>
          <cell r="F2697">
            <v>2009</v>
          </cell>
          <cell r="N2697">
            <v>9019.9</v>
          </cell>
          <cell r="R2697">
            <v>144080.6</v>
          </cell>
          <cell r="S2697" t="str">
            <v>Natural Gas</v>
          </cell>
        </row>
        <row r="2698">
          <cell r="A2698" t="str">
            <v>NY</v>
          </cell>
          <cell r="F2698">
            <v>2010</v>
          </cell>
          <cell r="N2698">
            <v>5131.8999999999996</v>
          </cell>
          <cell r="R2698">
            <v>86973.8</v>
          </cell>
          <cell r="S2698" t="str">
            <v>Natural Gas</v>
          </cell>
        </row>
        <row r="2699">
          <cell r="A2699" t="str">
            <v>NY</v>
          </cell>
          <cell r="F2699">
            <v>2011</v>
          </cell>
          <cell r="N2699">
            <v>6980.9</v>
          </cell>
          <cell r="R2699">
            <v>118319.1</v>
          </cell>
          <cell r="S2699" t="str">
            <v>Natural Gas</v>
          </cell>
        </row>
        <row r="2700">
          <cell r="A2700" t="str">
            <v>NY</v>
          </cell>
          <cell r="F2700">
            <v>2012</v>
          </cell>
          <cell r="N2700">
            <v>10959.7</v>
          </cell>
          <cell r="R2700">
            <v>185941.3</v>
          </cell>
          <cell r="S2700" t="str">
            <v>Natural Gas</v>
          </cell>
        </row>
        <row r="2701">
          <cell r="A2701" t="str">
            <v>NY</v>
          </cell>
          <cell r="F2701">
            <v>2013</v>
          </cell>
          <cell r="N2701">
            <v>11723.5</v>
          </cell>
          <cell r="R2701">
            <v>198516.8</v>
          </cell>
          <cell r="S2701" t="str">
            <v>Natural Gas</v>
          </cell>
        </row>
        <row r="2702">
          <cell r="A2702" t="str">
            <v>NY</v>
          </cell>
          <cell r="F2702">
            <v>2014</v>
          </cell>
          <cell r="N2702">
            <v>11434.8</v>
          </cell>
          <cell r="R2702">
            <v>182850.4</v>
          </cell>
          <cell r="S2702" t="str">
            <v>Natural Gas</v>
          </cell>
        </row>
        <row r="2703">
          <cell r="A2703" t="str">
            <v>NY</v>
          </cell>
          <cell r="F2703">
            <v>2015</v>
          </cell>
          <cell r="N2703">
            <v>10772.8</v>
          </cell>
          <cell r="R2703">
            <v>173101.1</v>
          </cell>
          <cell r="S2703" t="str">
            <v>Natural Gas</v>
          </cell>
        </row>
        <row r="2704">
          <cell r="A2704" t="str">
            <v>NY</v>
          </cell>
          <cell r="F2704">
            <v>2016</v>
          </cell>
          <cell r="N2704">
            <v>14214.2</v>
          </cell>
          <cell r="R2704">
            <v>237489.4</v>
          </cell>
          <cell r="S2704" t="str">
            <v>Natural Gas</v>
          </cell>
        </row>
        <row r="2705">
          <cell r="A2705" t="str">
            <v>NY</v>
          </cell>
          <cell r="F2705">
            <v>2017</v>
          </cell>
          <cell r="N2705">
            <v>7113.8</v>
          </cell>
          <cell r="R2705">
            <v>119575.3</v>
          </cell>
          <cell r="S2705" t="str">
            <v>Natural Gas</v>
          </cell>
        </row>
        <row r="2706">
          <cell r="A2706" t="str">
            <v>NY</v>
          </cell>
          <cell r="F2706">
            <v>2018</v>
          </cell>
          <cell r="N2706">
            <v>14148.5</v>
          </cell>
          <cell r="R2706">
            <v>238290.5</v>
          </cell>
          <cell r="S2706" t="str">
            <v>Natural Gas</v>
          </cell>
        </row>
        <row r="2707">
          <cell r="A2707" t="str">
            <v>NY</v>
          </cell>
          <cell r="F2707">
            <v>2019</v>
          </cell>
          <cell r="N2707">
            <v>8314.4</v>
          </cell>
          <cell r="R2707">
            <v>138748.20000000001</v>
          </cell>
          <cell r="S2707" t="str">
            <v>Natural Gas</v>
          </cell>
        </row>
        <row r="2708">
          <cell r="A2708" t="str">
            <v>NY</v>
          </cell>
          <cell r="F2708">
            <v>2020</v>
          </cell>
          <cell r="N2708">
            <v>6762.7</v>
          </cell>
          <cell r="R2708">
            <v>114526.5</v>
          </cell>
          <cell r="S2708" t="str">
            <v>Natural Gas</v>
          </cell>
        </row>
        <row r="2709">
          <cell r="A2709" t="str">
            <v>NY</v>
          </cell>
          <cell r="F2709">
            <v>2021</v>
          </cell>
          <cell r="N2709">
            <v>11847.6</v>
          </cell>
          <cell r="R2709">
            <v>200206.4</v>
          </cell>
          <cell r="S2709" t="str">
            <v>Natural Gas</v>
          </cell>
        </row>
        <row r="2710">
          <cell r="A2710" t="str">
            <v>NY</v>
          </cell>
          <cell r="F2710">
            <v>2022</v>
          </cell>
          <cell r="N2710">
            <v>11802.7</v>
          </cell>
          <cell r="R2710">
            <v>200258</v>
          </cell>
          <cell r="S2710" t="str">
            <v>Natural Gas</v>
          </cell>
        </row>
        <row r="2711">
          <cell r="A2711" t="str">
            <v>NY</v>
          </cell>
          <cell r="F2711">
            <v>2023</v>
          </cell>
          <cell r="N2711">
            <v>8441.4</v>
          </cell>
          <cell r="R2711">
            <v>143042.20000000001</v>
          </cell>
          <cell r="S2711" t="str">
            <v>Natural Gas</v>
          </cell>
        </row>
        <row r="2712">
          <cell r="A2712" t="str">
            <v>NY</v>
          </cell>
          <cell r="F2712">
            <v>2009</v>
          </cell>
          <cell r="N2712">
            <v>9019.9</v>
          </cell>
          <cell r="R2712">
            <v>144080.6</v>
          </cell>
          <cell r="S2712" t="str">
            <v>Natural Gas</v>
          </cell>
        </row>
        <row r="2713">
          <cell r="A2713" t="str">
            <v>NY</v>
          </cell>
          <cell r="F2713">
            <v>2010</v>
          </cell>
          <cell r="N2713">
            <v>5131.8999999999996</v>
          </cell>
          <cell r="R2713">
            <v>86973.8</v>
          </cell>
          <cell r="S2713" t="str">
            <v>Natural Gas</v>
          </cell>
        </row>
        <row r="2714">
          <cell r="A2714" t="str">
            <v>NY</v>
          </cell>
          <cell r="F2714">
            <v>2011</v>
          </cell>
          <cell r="N2714">
            <v>6980.9</v>
          </cell>
          <cell r="R2714">
            <v>118319.1</v>
          </cell>
          <cell r="S2714" t="str">
            <v>Natural Gas</v>
          </cell>
        </row>
        <row r="2715">
          <cell r="A2715" t="str">
            <v>NY</v>
          </cell>
          <cell r="F2715">
            <v>2012</v>
          </cell>
          <cell r="N2715">
            <v>10959.7</v>
          </cell>
          <cell r="R2715">
            <v>185941.3</v>
          </cell>
          <cell r="S2715" t="str">
            <v>Natural Gas</v>
          </cell>
        </row>
        <row r="2716">
          <cell r="A2716" t="str">
            <v>NY</v>
          </cell>
          <cell r="F2716">
            <v>2013</v>
          </cell>
          <cell r="N2716">
            <v>11723.5</v>
          </cell>
          <cell r="R2716">
            <v>198516.8</v>
          </cell>
          <cell r="S2716" t="str">
            <v>Natural Gas</v>
          </cell>
        </row>
        <row r="2717">
          <cell r="A2717" t="str">
            <v>NY</v>
          </cell>
          <cell r="F2717">
            <v>2014</v>
          </cell>
          <cell r="N2717">
            <v>11434.8</v>
          </cell>
          <cell r="R2717">
            <v>182850.4</v>
          </cell>
          <cell r="S2717" t="str">
            <v>Natural Gas</v>
          </cell>
        </row>
        <row r="2718">
          <cell r="A2718" t="str">
            <v>NY</v>
          </cell>
          <cell r="F2718">
            <v>2015</v>
          </cell>
          <cell r="N2718">
            <v>10772.8</v>
          </cell>
          <cell r="R2718">
            <v>173101.1</v>
          </cell>
          <cell r="S2718" t="str">
            <v>Natural Gas</v>
          </cell>
        </row>
        <row r="2719">
          <cell r="A2719" t="str">
            <v>NY</v>
          </cell>
          <cell r="F2719">
            <v>2016</v>
          </cell>
          <cell r="N2719">
            <v>14214.2</v>
          </cell>
          <cell r="R2719">
            <v>237489.4</v>
          </cell>
          <cell r="S2719" t="str">
            <v>Natural Gas</v>
          </cell>
        </row>
        <row r="2720">
          <cell r="A2720" t="str">
            <v>NY</v>
          </cell>
          <cell r="F2720">
            <v>2017</v>
          </cell>
          <cell r="N2720">
            <v>7113.8</v>
          </cell>
          <cell r="R2720">
            <v>119575.3</v>
          </cell>
          <cell r="S2720" t="str">
            <v>Natural Gas</v>
          </cell>
        </row>
        <row r="2721">
          <cell r="A2721" t="str">
            <v>NY</v>
          </cell>
          <cell r="F2721">
            <v>2018</v>
          </cell>
          <cell r="N2721">
            <v>14148.5</v>
          </cell>
          <cell r="R2721">
            <v>238290.5</v>
          </cell>
          <cell r="S2721" t="str">
            <v>Natural Gas</v>
          </cell>
        </row>
        <row r="2722">
          <cell r="A2722" t="str">
            <v>NY</v>
          </cell>
          <cell r="F2722">
            <v>2019</v>
          </cell>
          <cell r="N2722">
            <v>8314.4</v>
          </cell>
          <cell r="R2722">
            <v>138748.20000000001</v>
          </cell>
          <cell r="S2722" t="str">
            <v>Natural Gas</v>
          </cell>
        </row>
        <row r="2723">
          <cell r="A2723" t="str">
            <v>NY</v>
          </cell>
          <cell r="F2723">
            <v>2020</v>
          </cell>
          <cell r="N2723">
            <v>6762.7</v>
          </cell>
          <cell r="R2723">
            <v>114526.5</v>
          </cell>
          <cell r="S2723" t="str">
            <v>Natural Gas</v>
          </cell>
        </row>
        <row r="2724">
          <cell r="A2724" t="str">
            <v>NY</v>
          </cell>
          <cell r="F2724">
            <v>2021</v>
          </cell>
          <cell r="N2724">
            <v>11847.6</v>
          </cell>
          <cell r="R2724">
            <v>200206.4</v>
          </cell>
          <cell r="S2724" t="str">
            <v>Natural Gas</v>
          </cell>
        </row>
        <row r="2725">
          <cell r="A2725" t="str">
            <v>NY</v>
          </cell>
          <cell r="F2725">
            <v>2022</v>
          </cell>
          <cell r="N2725">
            <v>11802.7</v>
          </cell>
          <cell r="R2725">
            <v>200258</v>
          </cell>
          <cell r="S2725" t="str">
            <v>Natural Gas</v>
          </cell>
        </row>
        <row r="2726">
          <cell r="A2726" t="str">
            <v>NY</v>
          </cell>
          <cell r="F2726">
            <v>2023</v>
          </cell>
          <cell r="N2726">
            <v>8441.4</v>
          </cell>
          <cell r="R2726">
            <v>143042.20000000001</v>
          </cell>
          <cell r="S2726" t="str">
            <v>Natural Gas</v>
          </cell>
        </row>
        <row r="2727">
          <cell r="A2727" t="str">
            <v>NY</v>
          </cell>
          <cell r="F2727">
            <v>2009</v>
          </cell>
          <cell r="N2727">
            <v>69618.024999999994</v>
          </cell>
          <cell r="R2727">
            <v>1171496.25</v>
          </cell>
          <cell r="S2727" t="str">
            <v>Natural Gas</v>
          </cell>
        </row>
        <row r="2728">
          <cell r="A2728" t="str">
            <v>NY</v>
          </cell>
          <cell r="F2728">
            <v>2010</v>
          </cell>
          <cell r="N2728">
            <v>126250.875</v>
          </cell>
          <cell r="R2728">
            <v>2124403.4750000001</v>
          </cell>
          <cell r="S2728" t="str">
            <v>Natural Gas</v>
          </cell>
        </row>
        <row r="2729">
          <cell r="A2729" t="str">
            <v>NY</v>
          </cell>
          <cell r="F2729">
            <v>2011</v>
          </cell>
          <cell r="N2729">
            <v>221751.45</v>
          </cell>
          <cell r="R2729">
            <v>3731379.8</v>
          </cell>
          <cell r="S2729" t="str">
            <v>Natural Gas</v>
          </cell>
        </row>
        <row r="2730">
          <cell r="A2730" t="str">
            <v>NY</v>
          </cell>
          <cell r="F2730">
            <v>2012</v>
          </cell>
          <cell r="N2730">
            <v>97726.725000000006</v>
          </cell>
          <cell r="R2730">
            <v>1644434.9750000001</v>
          </cell>
          <cell r="S2730" t="str">
            <v>Natural Gas</v>
          </cell>
        </row>
        <row r="2731">
          <cell r="A2731" t="str">
            <v>NY</v>
          </cell>
          <cell r="F2731">
            <v>2009</v>
          </cell>
          <cell r="N2731">
            <v>29302.55</v>
          </cell>
          <cell r="R2731">
            <v>493094.72499999998</v>
          </cell>
          <cell r="S2731" t="str">
            <v>Natural Gas</v>
          </cell>
        </row>
        <row r="2732">
          <cell r="A2732" t="str">
            <v>NY</v>
          </cell>
          <cell r="F2732">
            <v>2010</v>
          </cell>
          <cell r="N2732">
            <v>96842.6</v>
          </cell>
          <cell r="R2732">
            <v>1629597.9750000001</v>
          </cell>
          <cell r="S2732" t="str">
            <v>Natural Gas</v>
          </cell>
        </row>
        <row r="2733">
          <cell r="A2733" t="str">
            <v>NY</v>
          </cell>
          <cell r="F2733">
            <v>2011</v>
          </cell>
          <cell r="N2733">
            <v>90511.5</v>
          </cell>
          <cell r="R2733">
            <v>1522997.875</v>
          </cell>
          <cell r="S2733" t="str">
            <v>Natural Gas</v>
          </cell>
        </row>
        <row r="2734">
          <cell r="A2734" t="str">
            <v>NY</v>
          </cell>
          <cell r="F2734">
            <v>2012</v>
          </cell>
          <cell r="N2734">
            <v>50082.45</v>
          </cell>
          <cell r="R2734">
            <v>842737.32499999995</v>
          </cell>
          <cell r="S2734" t="str">
            <v>Natural Gas</v>
          </cell>
        </row>
        <row r="2735">
          <cell r="A2735" t="str">
            <v>NY</v>
          </cell>
          <cell r="F2735">
            <v>2009</v>
          </cell>
          <cell r="N2735">
            <v>25038.65</v>
          </cell>
          <cell r="R2735">
            <v>421322.85</v>
          </cell>
          <cell r="S2735" t="str">
            <v>Natural Gas</v>
          </cell>
        </row>
        <row r="2736">
          <cell r="A2736" t="str">
            <v>NY</v>
          </cell>
          <cell r="F2736">
            <v>2010</v>
          </cell>
          <cell r="N2736">
            <v>50997.3</v>
          </cell>
          <cell r="R2736">
            <v>858131.25</v>
          </cell>
          <cell r="S2736" t="str">
            <v>Natural Gas</v>
          </cell>
        </row>
        <row r="2737">
          <cell r="A2737" t="str">
            <v>NY</v>
          </cell>
          <cell r="F2737">
            <v>2011</v>
          </cell>
          <cell r="N2737">
            <v>110248.47500000001</v>
          </cell>
          <cell r="R2737">
            <v>1855127.925</v>
          </cell>
          <cell r="S2737" t="str">
            <v>Natural Gas</v>
          </cell>
        </row>
        <row r="2738">
          <cell r="A2738" t="str">
            <v>NY</v>
          </cell>
          <cell r="F2738">
            <v>2012</v>
          </cell>
          <cell r="N2738">
            <v>56187.4</v>
          </cell>
          <cell r="R2738">
            <v>945439.52500000002</v>
          </cell>
          <cell r="S2738" t="str">
            <v>Natural Gas</v>
          </cell>
        </row>
        <row r="2739">
          <cell r="A2739" t="str">
            <v>NY</v>
          </cell>
          <cell r="F2739">
            <v>2009</v>
          </cell>
          <cell r="N2739">
            <v>620.9</v>
          </cell>
          <cell r="R2739">
            <v>7669.2</v>
          </cell>
          <cell r="S2739" t="str">
            <v>Diesel Oil</v>
          </cell>
        </row>
        <row r="2740">
          <cell r="A2740" t="str">
            <v>NY</v>
          </cell>
          <cell r="F2740">
            <v>2010</v>
          </cell>
          <cell r="N2740">
            <v>1332.9</v>
          </cell>
          <cell r="R2740">
            <v>16456.3</v>
          </cell>
          <cell r="S2740" t="str">
            <v>Diesel Oil</v>
          </cell>
        </row>
        <row r="2741">
          <cell r="A2741" t="str">
            <v>NY</v>
          </cell>
          <cell r="F2741">
            <v>2011</v>
          </cell>
          <cell r="N2741">
            <v>1126.7</v>
          </cell>
          <cell r="R2741">
            <v>13914.3</v>
          </cell>
          <cell r="S2741" t="str">
            <v>Diesel Oil</v>
          </cell>
        </row>
        <row r="2742">
          <cell r="A2742" t="str">
            <v>NY</v>
          </cell>
          <cell r="F2742">
            <v>2012</v>
          </cell>
          <cell r="N2742">
            <v>3092.4</v>
          </cell>
          <cell r="R2742">
            <v>38179</v>
          </cell>
          <cell r="S2742" t="str">
            <v>Diesel Oil</v>
          </cell>
        </row>
        <row r="2743">
          <cell r="A2743" t="str">
            <v>NY</v>
          </cell>
          <cell r="F2743">
            <v>2013</v>
          </cell>
          <cell r="N2743">
            <v>961</v>
          </cell>
          <cell r="R2743">
            <v>11861.6</v>
          </cell>
          <cell r="S2743" t="str">
            <v>Diesel Oil</v>
          </cell>
        </row>
        <row r="2744">
          <cell r="A2744" t="str">
            <v>NY</v>
          </cell>
          <cell r="F2744">
            <v>2014</v>
          </cell>
          <cell r="N2744">
            <v>2662.1</v>
          </cell>
          <cell r="R2744">
            <v>32863.1</v>
          </cell>
          <cell r="S2744" t="str">
            <v>Diesel Oil</v>
          </cell>
        </row>
        <row r="2745">
          <cell r="A2745" t="str">
            <v>NY</v>
          </cell>
          <cell r="F2745">
            <v>2015</v>
          </cell>
          <cell r="N2745">
            <v>1957</v>
          </cell>
          <cell r="R2745">
            <v>24165</v>
          </cell>
          <cell r="S2745" t="str">
            <v>Diesel Oil</v>
          </cell>
        </row>
        <row r="2746">
          <cell r="A2746" t="str">
            <v>NY</v>
          </cell>
          <cell r="F2746">
            <v>2016</v>
          </cell>
          <cell r="N2746">
            <v>2481.8000000000002</v>
          </cell>
          <cell r="R2746">
            <v>30643.599999999999</v>
          </cell>
          <cell r="S2746" t="str">
            <v>Diesel Oil</v>
          </cell>
        </row>
        <row r="2747">
          <cell r="A2747" t="str">
            <v>NY</v>
          </cell>
          <cell r="F2747">
            <v>2017</v>
          </cell>
          <cell r="N2747">
            <v>630.79999999999995</v>
          </cell>
          <cell r="R2747">
            <v>7787.7</v>
          </cell>
          <cell r="S2747" t="str">
            <v>Diesel Oil</v>
          </cell>
        </row>
        <row r="2748">
          <cell r="A2748" t="str">
            <v>NY</v>
          </cell>
          <cell r="F2748">
            <v>2018</v>
          </cell>
          <cell r="N2748">
            <v>2453.6999999999998</v>
          </cell>
          <cell r="R2748">
            <v>30297</v>
          </cell>
          <cell r="S2748" t="str">
            <v>Diesel Oil</v>
          </cell>
        </row>
        <row r="2749">
          <cell r="A2749" t="str">
            <v>NY</v>
          </cell>
          <cell r="F2749">
            <v>2019</v>
          </cell>
          <cell r="N2749">
            <v>689.3</v>
          </cell>
          <cell r="R2749">
            <v>8509</v>
          </cell>
          <cell r="S2749" t="str">
            <v>Diesel Oil</v>
          </cell>
        </row>
        <row r="2750">
          <cell r="A2750" t="str">
            <v>NY</v>
          </cell>
          <cell r="F2750">
            <v>2020</v>
          </cell>
          <cell r="N2750">
            <v>1148.0999999999999</v>
          </cell>
          <cell r="R2750">
            <v>14174.7</v>
          </cell>
          <cell r="S2750" t="str">
            <v>Diesel Oil</v>
          </cell>
        </row>
        <row r="2751">
          <cell r="A2751" t="str">
            <v>NY</v>
          </cell>
          <cell r="F2751">
            <v>2021</v>
          </cell>
          <cell r="N2751">
            <v>3817.1</v>
          </cell>
          <cell r="R2751">
            <v>47115.6</v>
          </cell>
          <cell r="S2751" t="str">
            <v>Diesel Oil</v>
          </cell>
        </row>
        <row r="2752">
          <cell r="A2752" t="str">
            <v>NY</v>
          </cell>
          <cell r="F2752">
            <v>2022</v>
          </cell>
          <cell r="N2752">
            <v>2440.1</v>
          </cell>
          <cell r="R2752">
            <v>30134</v>
          </cell>
          <cell r="S2752" t="str">
            <v>Diesel Oil</v>
          </cell>
        </row>
        <row r="2753">
          <cell r="A2753" t="str">
            <v>NY</v>
          </cell>
          <cell r="F2753">
            <v>2023</v>
          </cell>
          <cell r="N2753">
            <v>832.7</v>
          </cell>
          <cell r="R2753">
            <v>10280.6</v>
          </cell>
          <cell r="S2753" t="str">
            <v>Diesel Oil</v>
          </cell>
        </row>
        <row r="2754">
          <cell r="A2754" t="str">
            <v>NY</v>
          </cell>
          <cell r="F2754">
            <v>2009</v>
          </cell>
          <cell r="N2754">
            <v>982.9</v>
          </cell>
          <cell r="R2754">
            <v>12137.7</v>
          </cell>
          <cell r="S2754" t="str">
            <v>Diesel Oil</v>
          </cell>
        </row>
        <row r="2755">
          <cell r="A2755" t="str">
            <v>NY</v>
          </cell>
          <cell r="F2755">
            <v>2010</v>
          </cell>
          <cell r="N2755">
            <v>1616.3</v>
          </cell>
          <cell r="R2755">
            <v>19958.8</v>
          </cell>
          <cell r="S2755" t="str">
            <v>Diesel Oil</v>
          </cell>
        </row>
        <row r="2756">
          <cell r="A2756" t="str">
            <v>NY</v>
          </cell>
          <cell r="F2756">
            <v>2011</v>
          </cell>
          <cell r="N2756">
            <v>1072.4000000000001</v>
          </cell>
          <cell r="R2756">
            <v>13239.9</v>
          </cell>
          <cell r="S2756" t="str">
            <v>Diesel Oil</v>
          </cell>
        </row>
        <row r="2757">
          <cell r="A2757" t="str">
            <v>NY</v>
          </cell>
          <cell r="F2757">
            <v>2012</v>
          </cell>
          <cell r="N2757">
            <v>1316.8</v>
          </cell>
          <cell r="R2757">
            <v>16252.8</v>
          </cell>
          <cell r="S2757" t="str">
            <v>Diesel Oil</v>
          </cell>
        </row>
        <row r="2758">
          <cell r="A2758" t="str">
            <v>NY</v>
          </cell>
          <cell r="F2758">
            <v>2013</v>
          </cell>
          <cell r="N2758">
            <v>2298.1</v>
          </cell>
          <cell r="R2758">
            <v>28369.9</v>
          </cell>
          <cell r="S2758" t="str">
            <v>Diesel Oil</v>
          </cell>
        </row>
        <row r="2759">
          <cell r="A2759" t="str">
            <v>NY</v>
          </cell>
          <cell r="F2759">
            <v>2014</v>
          </cell>
          <cell r="N2759">
            <v>3307.1</v>
          </cell>
          <cell r="R2759">
            <v>40829.199999999997</v>
          </cell>
          <cell r="S2759" t="str">
            <v>Diesel Oil</v>
          </cell>
        </row>
        <row r="2760">
          <cell r="A2760" t="str">
            <v>NY</v>
          </cell>
          <cell r="F2760">
            <v>2015</v>
          </cell>
          <cell r="N2760">
            <v>3427.8</v>
          </cell>
          <cell r="R2760">
            <v>42322.5</v>
          </cell>
          <cell r="S2760" t="str">
            <v>Diesel Oil</v>
          </cell>
        </row>
        <row r="2761">
          <cell r="A2761" t="str">
            <v>NY</v>
          </cell>
          <cell r="F2761">
            <v>2016</v>
          </cell>
          <cell r="N2761">
            <v>1665.7</v>
          </cell>
          <cell r="R2761">
            <v>20565.5</v>
          </cell>
          <cell r="S2761" t="str">
            <v>Diesel Oil</v>
          </cell>
        </row>
        <row r="2762">
          <cell r="A2762" t="str">
            <v>NY</v>
          </cell>
          <cell r="F2762">
            <v>2017</v>
          </cell>
          <cell r="N2762">
            <v>812</v>
          </cell>
          <cell r="R2762">
            <v>10021.5</v>
          </cell>
          <cell r="S2762" t="str">
            <v>Diesel Oil</v>
          </cell>
        </row>
        <row r="2763">
          <cell r="A2763" t="str">
            <v>NY</v>
          </cell>
          <cell r="F2763">
            <v>2018</v>
          </cell>
          <cell r="N2763">
            <v>2847.5</v>
          </cell>
          <cell r="R2763">
            <v>35151.300000000003</v>
          </cell>
          <cell r="S2763" t="str">
            <v>Diesel Oil</v>
          </cell>
        </row>
        <row r="2764">
          <cell r="A2764" t="str">
            <v>NY</v>
          </cell>
          <cell r="F2764">
            <v>2019</v>
          </cell>
          <cell r="N2764">
            <v>494</v>
          </cell>
          <cell r="R2764">
            <v>6100</v>
          </cell>
          <cell r="S2764" t="str">
            <v>Diesel Oil</v>
          </cell>
        </row>
        <row r="2765">
          <cell r="A2765" t="str">
            <v>NY</v>
          </cell>
          <cell r="F2765">
            <v>2020</v>
          </cell>
          <cell r="N2765">
            <v>834.3</v>
          </cell>
          <cell r="R2765">
            <v>10303</v>
          </cell>
          <cell r="S2765" t="str">
            <v>Diesel Oil</v>
          </cell>
        </row>
        <row r="2766">
          <cell r="A2766" t="str">
            <v>NY</v>
          </cell>
          <cell r="F2766">
            <v>2021</v>
          </cell>
          <cell r="N2766">
            <v>1920.2</v>
          </cell>
          <cell r="R2766">
            <v>23694</v>
          </cell>
          <cell r="S2766" t="str">
            <v>Diesel Oil</v>
          </cell>
        </row>
        <row r="2767">
          <cell r="A2767" t="str">
            <v>NY</v>
          </cell>
          <cell r="F2767">
            <v>2022</v>
          </cell>
          <cell r="N2767">
            <v>1165.5999999999999</v>
          </cell>
          <cell r="R2767">
            <v>14388.3</v>
          </cell>
          <cell r="S2767" t="str">
            <v>Diesel Oil</v>
          </cell>
        </row>
        <row r="2768">
          <cell r="A2768" t="str">
            <v>NY</v>
          </cell>
          <cell r="F2768">
            <v>2023</v>
          </cell>
          <cell r="N2768">
            <v>981.9</v>
          </cell>
          <cell r="R2768">
            <v>12121.6</v>
          </cell>
          <cell r="S2768" t="str">
            <v>Diesel Oil</v>
          </cell>
        </row>
        <row r="2769">
          <cell r="A2769" t="str">
            <v>NY</v>
          </cell>
          <cell r="F2769">
            <v>2009</v>
          </cell>
          <cell r="N2769">
            <v>533042.52500000002</v>
          </cell>
          <cell r="R2769">
            <v>8687515.875</v>
          </cell>
          <cell r="S2769" t="str">
            <v>Residual Oil</v>
          </cell>
        </row>
        <row r="2770">
          <cell r="A2770" t="str">
            <v>NY</v>
          </cell>
          <cell r="F2770">
            <v>2010</v>
          </cell>
          <cell r="N2770">
            <v>898257.7</v>
          </cell>
          <cell r="R2770">
            <v>14494393.025</v>
          </cell>
          <cell r="S2770" t="str">
            <v>Residual Oil</v>
          </cell>
        </row>
        <row r="2771">
          <cell r="A2771" t="str">
            <v>NY</v>
          </cell>
          <cell r="F2771">
            <v>2011</v>
          </cell>
          <cell r="N2771">
            <v>257967.35</v>
          </cell>
          <cell r="R2771">
            <v>4137316.85</v>
          </cell>
          <cell r="S2771" t="str">
            <v>Residual Oil</v>
          </cell>
        </row>
        <row r="2772">
          <cell r="A2772" t="str">
            <v>NY</v>
          </cell>
          <cell r="F2772">
            <v>2012</v>
          </cell>
          <cell r="N2772">
            <v>538091.25</v>
          </cell>
          <cell r="R2772">
            <v>8911602.0500000007</v>
          </cell>
          <cell r="S2772" t="str">
            <v>Residual Oil</v>
          </cell>
        </row>
        <row r="2773">
          <cell r="A2773" t="str">
            <v>NY</v>
          </cell>
          <cell r="F2773">
            <v>2013</v>
          </cell>
          <cell r="N2773">
            <v>215273.875</v>
          </cell>
          <cell r="R2773">
            <v>3501036.0249999999</v>
          </cell>
          <cell r="S2773" t="str">
            <v>Residual Oil</v>
          </cell>
        </row>
        <row r="2774">
          <cell r="A2774" t="str">
            <v>NY</v>
          </cell>
          <cell r="F2774">
            <v>2014</v>
          </cell>
          <cell r="N2774">
            <v>244348.67499999999</v>
          </cell>
          <cell r="R2774">
            <v>3702692.9249999998</v>
          </cell>
          <cell r="S2774" t="str">
            <v>Residual Oil</v>
          </cell>
        </row>
        <row r="2775">
          <cell r="A2775" t="str">
            <v>NY</v>
          </cell>
          <cell r="F2775">
            <v>2015</v>
          </cell>
          <cell r="N2775">
            <v>456324</v>
          </cell>
          <cell r="R2775">
            <v>7268630.2000000002</v>
          </cell>
          <cell r="S2775" t="str">
            <v>Residual Oil</v>
          </cell>
        </row>
        <row r="2776">
          <cell r="A2776" t="str">
            <v>NY</v>
          </cell>
          <cell r="F2776">
            <v>2016</v>
          </cell>
          <cell r="N2776">
            <v>276739.25</v>
          </cell>
          <cell r="R2776">
            <v>4545712.6749999998</v>
          </cell>
          <cell r="S2776" t="str">
            <v>Residual Oil</v>
          </cell>
        </row>
        <row r="2777">
          <cell r="A2777" t="str">
            <v>NY</v>
          </cell>
          <cell r="F2777">
            <v>2017</v>
          </cell>
          <cell r="N2777">
            <v>228810.67499999999</v>
          </cell>
          <cell r="R2777">
            <v>3790098.2250000001</v>
          </cell>
          <cell r="S2777" t="str">
            <v>Natural Gas</v>
          </cell>
        </row>
        <row r="2778">
          <cell r="A2778" t="str">
            <v>NY</v>
          </cell>
          <cell r="F2778">
            <v>2018</v>
          </cell>
          <cell r="N2778">
            <v>237006.8</v>
          </cell>
          <cell r="R2778">
            <v>3770760.25</v>
          </cell>
          <cell r="S2778" t="str">
            <v>Natural Gas</v>
          </cell>
        </row>
        <row r="2779">
          <cell r="A2779" t="str">
            <v>NY</v>
          </cell>
          <cell r="F2779">
            <v>2019</v>
          </cell>
          <cell r="N2779">
            <v>226765.7</v>
          </cell>
          <cell r="R2779">
            <v>3716312.05</v>
          </cell>
          <cell r="S2779" t="str">
            <v>Natural Gas</v>
          </cell>
        </row>
        <row r="2780">
          <cell r="A2780" t="str">
            <v>NY</v>
          </cell>
          <cell r="F2780">
            <v>2020</v>
          </cell>
          <cell r="N2780">
            <v>442068.55</v>
          </cell>
          <cell r="R2780">
            <v>7397292.2000000002</v>
          </cell>
          <cell r="S2780" t="str">
            <v>Natural Gas</v>
          </cell>
        </row>
        <row r="2781">
          <cell r="A2781" t="str">
            <v>NY</v>
          </cell>
          <cell r="F2781">
            <v>2021</v>
          </cell>
          <cell r="N2781">
            <v>598006.03799999994</v>
          </cell>
          <cell r="R2781">
            <v>9532462.4869999997</v>
          </cell>
          <cell r="S2781" t="str">
            <v>Natural Gas</v>
          </cell>
        </row>
        <row r="2782">
          <cell r="A2782" t="str">
            <v>NY</v>
          </cell>
          <cell r="F2782">
            <v>2022</v>
          </cell>
          <cell r="N2782">
            <v>468636.853</v>
          </cell>
          <cell r="R2782">
            <v>7736631.6239999998</v>
          </cell>
          <cell r="S2782" t="str">
            <v>Natural Gas</v>
          </cell>
        </row>
        <row r="2783">
          <cell r="A2783" t="str">
            <v>NY</v>
          </cell>
          <cell r="F2783">
            <v>2023</v>
          </cell>
          <cell r="N2783">
            <v>470849.54</v>
          </cell>
          <cell r="R2783">
            <v>7910784.909</v>
          </cell>
          <cell r="S2783" t="str">
            <v>Natural Gas</v>
          </cell>
        </row>
        <row r="2784">
          <cell r="A2784" t="str">
            <v>NY</v>
          </cell>
          <cell r="F2784">
            <v>2009</v>
          </cell>
          <cell r="N2784">
            <v>534935.875</v>
          </cell>
          <cell r="R2784">
            <v>8111146.5750000002</v>
          </cell>
          <cell r="S2784" t="str">
            <v>Residual Oil</v>
          </cell>
        </row>
        <row r="2785">
          <cell r="A2785" t="str">
            <v>NY</v>
          </cell>
          <cell r="F2785">
            <v>2010</v>
          </cell>
          <cell r="N2785">
            <v>679078.40000000002</v>
          </cell>
          <cell r="R2785">
            <v>10825688.175000001</v>
          </cell>
          <cell r="S2785" t="str">
            <v>Residual Oil</v>
          </cell>
        </row>
        <row r="2786">
          <cell r="A2786" t="str">
            <v>NY</v>
          </cell>
          <cell r="F2786">
            <v>2011</v>
          </cell>
          <cell r="N2786">
            <v>497002.25</v>
          </cell>
          <cell r="R2786">
            <v>7895118.875</v>
          </cell>
          <cell r="S2786" t="str">
            <v>Residual Oil</v>
          </cell>
        </row>
        <row r="2787">
          <cell r="A2787" t="str">
            <v>NY</v>
          </cell>
          <cell r="F2787">
            <v>2012</v>
          </cell>
          <cell r="N2787">
            <v>317417.42499999999</v>
          </cell>
          <cell r="R2787">
            <v>5199296.9249999998</v>
          </cell>
          <cell r="S2787" t="str">
            <v>Residual Oil</v>
          </cell>
        </row>
        <row r="2788">
          <cell r="A2788" t="str">
            <v>NY</v>
          </cell>
          <cell r="F2788">
            <v>2013</v>
          </cell>
          <cell r="N2788">
            <v>436543.5</v>
          </cell>
          <cell r="R2788">
            <v>7173273.5750000002</v>
          </cell>
          <cell r="S2788" t="str">
            <v>Residual Oil</v>
          </cell>
        </row>
        <row r="2789">
          <cell r="A2789" t="str">
            <v>NY</v>
          </cell>
          <cell r="F2789">
            <v>2014</v>
          </cell>
          <cell r="N2789">
            <v>411375.82500000001</v>
          </cell>
          <cell r="R2789">
            <v>6707573.375</v>
          </cell>
          <cell r="S2789" t="str">
            <v>Residual Oil</v>
          </cell>
        </row>
        <row r="2790">
          <cell r="A2790" t="str">
            <v>NY</v>
          </cell>
          <cell r="F2790">
            <v>2015</v>
          </cell>
          <cell r="N2790">
            <v>389999.17499999999</v>
          </cell>
          <cell r="R2790">
            <v>5989262.9500000002</v>
          </cell>
          <cell r="S2790" t="str">
            <v>Residual Oil</v>
          </cell>
        </row>
        <row r="2791">
          <cell r="A2791" t="str">
            <v>NY</v>
          </cell>
          <cell r="F2791">
            <v>2016</v>
          </cell>
          <cell r="N2791">
            <v>444600.07500000001</v>
          </cell>
          <cell r="R2791">
            <v>7434719.2999999998</v>
          </cell>
          <cell r="S2791" t="str">
            <v>Natural Gas</v>
          </cell>
        </row>
        <row r="2792">
          <cell r="A2792" t="str">
            <v>NY</v>
          </cell>
          <cell r="F2792">
            <v>2017</v>
          </cell>
          <cell r="N2792">
            <v>91010.05</v>
          </cell>
          <cell r="R2792">
            <v>1525762.575</v>
          </cell>
          <cell r="S2792" t="str">
            <v>Natural Gas</v>
          </cell>
        </row>
        <row r="2793">
          <cell r="A2793" t="str">
            <v>NY</v>
          </cell>
          <cell r="F2793">
            <v>2018</v>
          </cell>
          <cell r="N2793">
            <v>444499.15</v>
          </cell>
          <cell r="R2793">
            <v>7478717.7999999998</v>
          </cell>
          <cell r="S2793" t="str">
            <v>Natural Gas</v>
          </cell>
        </row>
        <row r="2794">
          <cell r="A2794" t="str">
            <v>NY</v>
          </cell>
          <cell r="F2794">
            <v>2019</v>
          </cell>
          <cell r="N2794">
            <v>364137.6</v>
          </cell>
          <cell r="R2794">
            <v>6041787.5499999998</v>
          </cell>
          <cell r="S2794" t="str">
            <v>Natural Gas</v>
          </cell>
        </row>
        <row r="2795">
          <cell r="A2795" t="str">
            <v>NY</v>
          </cell>
          <cell r="F2795">
            <v>2020</v>
          </cell>
          <cell r="N2795">
            <v>188737.22500000001</v>
          </cell>
          <cell r="R2795">
            <v>3175874.95</v>
          </cell>
          <cell r="S2795" t="str">
            <v>Natural Gas</v>
          </cell>
        </row>
        <row r="2796">
          <cell r="A2796" t="str">
            <v>NY</v>
          </cell>
          <cell r="F2796">
            <v>2021</v>
          </cell>
          <cell r="N2796">
            <v>589933.00100000005</v>
          </cell>
          <cell r="R2796">
            <v>9745906.2329999991</v>
          </cell>
          <cell r="S2796" t="str">
            <v>Natural Gas</v>
          </cell>
        </row>
        <row r="2797">
          <cell r="A2797" t="str">
            <v>NY</v>
          </cell>
          <cell r="F2797">
            <v>2022</v>
          </cell>
          <cell r="N2797">
            <v>405372.12300000002</v>
          </cell>
          <cell r="R2797">
            <v>6319121.8130000001</v>
          </cell>
          <cell r="S2797" t="str">
            <v>Natural Gas</v>
          </cell>
        </row>
        <row r="2798">
          <cell r="A2798" t="str">
            <v>NY</v>
          </cell>
          <cell r="F2798">
            <v>2023</v>
          </cell>
          <cell r="N2798">
            <v>415988.864</v>
          </cell>
          <cell r="R2798">
            <v>6933822.2929999996</v>
          </cell>
          <cell r="S2798" t="str">
            <v>Natural Gas</v>
          </cell>
        </row>
        <row r="2799">
          <cell r="A2799" t="str">
            <v>NY</v>
          </cell>
          <cell r="F2799">
            <v>2009</v>
          </cell>
          <cell r="N2799">
            <v>475489.55</v>
          </cell>
          <cell r="R2799">
            <v>7195012.2750000004</v>
          </cell>
          <cell r="S2799" t="str">
            <v>Residual Oil</v>
          </cell>
        </row>
        <row r="2800">
          <cell r="A2800" t="str">
            <v>NY</v>
          </cell>
          <cell r="F2800">
            <v>2010</v>
          </cell>
          <cell r="N2800">
            <v>897233.125</v>
          </cell>
          <cell r="R2800">
            <v>14903673.199999999</v>
          </cell>
          <cell r="S2800" t="str">
            <v>Residual Oil</v>
          </cell>
        </row>
        <row r="2801">
          <cell r="A2801" t="str">
            <v>NY</v>
          </cell>
          <cell r="F2801">
            <v>2011</v>
          </cell>
          <cell r="N2801">
            <v>708383.55</v>
          </cell>
          <cell r="R2801">
            <v>11644295.85</v>
          </cell>
          <cell r="S2801" t="str">
            <v>Residual Oil</v>
          </cell>
        </row>
        <row r="2802">
          <cell r="A2802" t="str">
            <v>NY</v>
          </cell>
          <cell r="F2802">
            <v>2012</v>
          </cell>
          <cell r="N2802">
            <v>628286.44999999995</v>
          </cell>
          <cell r="R2802">
            <v>10301791.425000001</v>
          </cell>
          <cell r="S2802" t="str">
            <v>Residual Oil</v>
          </cell>
        </row>
        <row r="2803">
          <cell r="A2803" t="str">
            <v>NY</v>
          </cell>
          <cell r="F2803">
            <v>2013</v>
          </cell>
          <cell r="N2803">
            <v>416031.57500000001</v>
          </cell>
          <cell r="R2803">
            <v>6699273.2999999998</v>
          </cell>
          <cell r="S2803" t="str">
            <v>Residual Oil</v>
          </cell>
        </row>
        <row r="2804">
          <cell r="A2804" t="str">
            <v>NY</v>
          </cell>
          <cell r="F2804">
            <v>2014</v>
          </cell>
          <cell r="N2804">
            <v>466044.05</v>
          </cell>
          <cell r="R2804">
            <v>7321030.3499999996</v>
          </cell>
          <cell r="S2804" t="str">
            <v>Residual Oil</v>
          </cell>
        </row>
        <row r="2805">
          <cell r="A2805" t="str">
            <v>NY</v>
          </cell>
          <cell r="F2805">
            <v>2015</v>
          </cell>
          <cell r="N2805">
            <v>636158.02500000002</v>
          </cell>
          <cell r="R2805">
            <v>9910614.3499999996</v>
          </cell>
          <cell r="S2805" t="str">
            <v>Residual Oil</v>
          </cell>
        </row>
        <row r="2806">
          <cell r="A2806" t="str">
            <v>NY</v>
          </cell>
          <cell r="F2806">
            <v>2016</v>
          </cell>
          <cell r="N2806">
            <v>350320.17499999999</v>
          </cell>
          <cell r="R2806">
            <v>5755014.5499999998</v>
          </cell>
          <cell r="S2806" t="str">
            <v>Residual Oil</v>
          </cell>
        </row>
        <row r="2807">
          <cell r="A2807" t="str">
            <v>NY</v>
          </cell>
          <cell r="F2807">
            <v>2017</v>
          </cell>
          <cell r="N2807">
            <v>202606.52499999999</v>
          </cell>
          <cell r="R2807">
            <v>3259019.4750000001</v>
          </cell>
          <cell r="S2807" t="str">
            <v>Residual Oil</v>
          </cell>
        </row>
        <row r="2808">
          <cell r="A2808" t="str">
            <v>NY</v>
          </cell>
          <cell r="F2808">
            <v>2018</v>
          </cell>
          <cell r="N2808">
            <v>612028.375</v>
          </cell>
          <cell r="R2808">
            <v>9910043.4499999993</v>
          </cell>
          <cell r="S2808" t="str">
            <v>Residual Oil</v>
          </cell>
        </row>
        <row r="2809">
          <cell r="A2809" t="str">
            <v>NY</v>
          </cell>
          <cell r="F2809">
            <v>2019</v>
          </cell>
          <cell r="N2809">
            <v>355495.2</v>
          </cell>
          <cell r="R2809">
            <v>5867220.9000000004</v>
          </cell>
          <cell r="S2809" t="str">
            <v>Residual Oil</v>
          </cell>
        </row>
        <row r="2810">
          <cell r="A2810" t="str">
            <v>NY</v>
          </cell>
          <cell r="F2810">
            <v>2020</v>
          </cell>
          <cell r="N2810">
            <v>501943.45600000001</v>
          </cell>
          <cell r="R2810">
            <v>8423434.2970000003</v>
          </cell>
          <cell r="S2810" t="str">
            <v>Natural Gas</v>
          </cell>
        </row>
        <row r="2811">
          <cell r="A2811" t="str">
            <v>NY</v>
          </cell>
          <cell r="F2811">
            <v>2021</v>
          </cell>
          <cell r="N2811">
            <v>549207.96499999997</v>
          </cell>
          <cell r="R2811">
            <v>8693610.9350000005</v>
          </cell>
          <cell r="S2811" t="str">
            <v>Natural Gas</v>
          </cell>
        </row>
        <row r="2812">
          <cell r="A2812" t="str">
            <v>NY</v>
          </cell>
          <cell r="F2812">
            <v>2022</v>
          </cell>
          <cell r="N2812">
            <v>723578.61300000001</v>
          </cell>
          <cell r="R2812">
            <v>11796822.097999999</v>
          </cell>
          <cell r="S2812" t="str">
            <v>Natural Gas</v>
          </cell>
        </row>
        <row r="2813">
          <cell r="A2813" t="str">
            <v>NY</v>
          </cell>
          <cell r="F2813">
            <v>2023</v>
          </cell>
          <cell r="N2813">
            <v>471049.12199999997</v>
          </cell>
          <cell r="R2813">
            <v>7884158.2640000004</v>
          </cell>
          <cell r="S2813" t="str">
            <v>Natural Gas</v>
          </cell>
        </row>
        <row r="2814">
          <cell r="A2814" t="str">
            <v>NY</v>
          </cell>
          <cell r="F2814">
            <v>2009</v>
          </cell>
          <cell r="N2814">
            <v>789616.67500000005</v>
          </cell>
          <cell r="R2814">
            <v>12317356.4</v>
          </cell>
          <cell r="S2814" t="str">
            <v>Residual Oil</v>
          </cell>
        </row>
        <row r="2815">
          <cell r="A2815" t="str">
            <v>NY</v>
          </cell>
          <cell r="F2815">
            <v>2010</v>
          </cell>
          <cell r="N2815">
            <v>578973.17500000005</v>
          </cell>
          <cell r="R2815">
            <v>9279670.1750000007</v>
          </cell>
          <cell r="S2815" t="str">
            <v>Residual Oil</v>
          </cell>
        </row>
        <row r="2816">
          <cell r="A2816" t="str">
            <v>NY</v>
          </cell>
          <cell r="F2816">
            <v>2011</v>
          </cell>
          <cell r="N2816">
            <v>855478.97499999998</v>
          </cell>
          <cell r="R2816">
            <v>14281605.800000001</v>
          </cell>
          <cell r="S2816" t="str">
            <v>Residual Oil</v>
          </cell>
        </row>
        <row r="2817">
          <cell r="A2817" t="str">
            <v>NY</v>
          </cell>
          <cell r="F2817">
            <v>2012</v>
          </cell>
          <cell r="N2817">
            <v>659455.65</v>
          </cell>
          <cell r="R2817">
            <v>11085333.949999999</v>
          </cell>
          <cell r="S2817" t="str">
            <v>Residual Oil</v>
          </cell>
        </row>
        <row r="2818">
          <cell r="A2818" t="str">
            <v>NY</v>
          </cell>
          <cell r="F2818">
            <v>2013</v>
          </cell>
          <cell r="N2818">
            <v>1005054.575</v>
          </cell>
          <cell r="R2818">
            <v>16691450.425000001</v>
          </cell>
          <cell r="S2818" t="str">
            <v>Residual Oil</v>
          </cell>
        </row>
        <row r="2819">
          <cell r="A2819" t="str">
            <v>NY</v>
          </cell>
          <cell r="F2819">
            <v>2014</v>
          </cell>
          <cell r="N2819">
            <v>697241</v>
          </cell>
          <cell r="R2819">
            <v>11153876.125</v>
          </cell>
          <cell r="S2819" t="str">
            <v>Residual Oil</v>
          </cell>
        </row>
        <row r="2820">
          <cell r="A2820" t="str">
            <v>NY</v>
          </cell>
          <cell r="F2820">
            <v>2015</v>
          </cell>
          <cell r="N2820">
            <v>535042.05000000005</v>
          </cell>
          <cell r="R2820">
            <v>8972647.4499999993</v>
          </cell>
          <cell r="S2820" t="str">
            <v>Residual Oil</v>
          </cell>
        </row>
        <row r="2821">
          <cell r="A2821" t="str">
            <v>NY</v>
          </cell>
          <cell r="F2821">
            <v>2016</v>
          </cell>
          <cell r="N2821">
            <v>555575.4</v>
          </cell>
          <cell r="R2821">
            <v>9189165.8499999996</v>
          </cell>
          <cell r="S2821" t="str">
            <v>Natural Gas</v>
          </cell>
        </row>
        <row r="2822">
          <cell r="A2822" t="str">
            <v>NY</v>
          </cell>
          <cell r="F2822">
            <v>2017</v>
          </cell>
          <cell r="N2822">
            <v>567507.44999999995</v>
          </cell>
          <cell r="R2822">
            <v>9363242.6500000004</v>
          </cell>
          <cell r="S2822" t="str">
            <v>Natural Gas</v>
          </cell>
        </row>
        <row r="2823">
          <cell r="A2823" t="str">
            <v>NY</v>
          </cell>
          <cell r="F2823">
            <v>2018</v>
          </cell>
          <cell r="N2823">
            <v>491233.7</v>
          </cell>
          <cell r="R2823">
            <v>7914452.7000000002</v>
          </cell>
          <cell r="S2823" t="str">
            <v>Natural Gas</v>
          </cell>
        </row>
        <row r="2824">
          <cell r="A2824" t="str">
            <v>NY</v>
          </cell>
          <cell r="F2824">
            <v>2019</v>
          </cell>
          <cell r="N2824">
            <v>413683.6</v>
          </cell>
          <cell r="R2824">
            <v>6927217.75</v>
          </cell>
          <cell r="S2824" t="str">
            <v>Natural Gas</v>
          </cell>
        </row>
        <row r="2825">
          <cell r="A2825" t="str">
            <v>NY</v>
          </cell>
          <cell r="F2825">
            <v>2020</v>
          </cell>
          <cell r="N2825">
            <v>759701.23800000001</v>
          </cell>
          <cell r="R2825">
            <v>12780434.521</v>
          </cell>
          <cell r="S2825" t="str">
            <v>Natural Gas</v>
          </cell>
        </row>
        <row r="2826">
          <cell r="A2826" t="str">
            <v>NY</v>
          </cell>
          <cell r="F2826">
            <v>2021</v>
          </cell>
          <cell r="N2826">
            <v>866973.07200000004</v>
          </cell>
          <cell r="R2826">
            <v>14461360.043</v>
          </cell>
          <cell r="S2826" t="str">
            <v>Natural Gas</v>
          </cell>
        </row>
        <row r="2827">
          <cell r="A2827" t="str">
            <v>NY</v>
          </cell>
          <cell r="F2827">
            <v>2022</v>
          </cell>
          <cell r="N2827">
            <v>356852.11599999998</v>
          </cell>
          <cell r="R2827">
            <v>5654559.6679999996</v>
          </cell>
          <cell r="S2827" t="str">
            <v>Natural Gas</v>
          </cell>
        </row>
        <row r="2828">
          <cell r="A2828" t="str">
            <v>NY</v>
          </cell>
          <cell r="F2828">
            <v>2023</v>
          </cell>
          <cell r="N2828">
            <v>197379.076</v>
          </cell>
          <cell r="R2828">
            <v>3290257.7250000001</v>
          </cell>
          <cell r="S2828" t="str">
            <v>Natural Gas</v>
          </cell>
        </row>
        <row r="2829">
          <cell r="A2829" t="str">
            <v>NY</v>
          </cell>
          <cell r="F2829">
            <v>2021</v>
          </cell>
          <cell r="N2829">
            <v>982.7</v>
          </cell>
          <cell r="R2829">
            <v>12121.5</v>
          </cell>
          <cell r="S2829" t="str">
            <v>Diesel Oil</v>
          </cell>
        </row>
        <row r="2830">
          <cell r="A2830" t="str">
            <v>NY</v>
          </cell>
          <cell r="F2830">
            <v>2022</v>
          </cell>
          <cell r="N2830">
            <v>204.4</v>
          </cell>
          <cell r="R2830">
            <v>2521.9</v>
          </cell>
          <cell r="S2830" t="str">
            <v>Diesel Oil</v>
          </cell>
        </row>
        <row r="2831">
          <cell r="A2831" t="str">
            <v>NY</v>
          </cell>
          <cell r="F2831">
            <v>2023</v>
          </cell>
          <cell r="N2831">
            <v>278.10000000000002</v>
          </cell>
          <cell r="R2831">
            <v>3431.3</v>
          </cell>
          <cell r="S2831" t="str">
            <v>Diesel Oil</v>
          </cell>
        </row>
        <row r="2832">
          <cell r="A2832" t="str">
            <v>NY</v>
          </cell>
          <cell r="F2832">
            <v>2009</v>
          </cell>
          <cell r="N2832">
            <v>212747.72500000001</v>
          </cell>
          <cell r="R2832">
            <v>3265985.125</v>
          </cell>
          <cell r="S2832" t="str">
            <v>Residual Oil</v>
          </cell>
        </row>
        <row r="2833">
          <cell r="A2833" t="str">
            <v>NY</v>
          </cell>
          <cell r="F2833">
            <v>2010</v>
          </cell>
          <cell r="N2833">
            <v>215433.15</v>
          </cell>
          <cell r="R2833">
            <v>3495861.65</v>
          </cell>
          <cell r="S2833" t="str">
            <v>Residual Oil</v>
          </cell>
        </row>
        <row r="2834">
          <cell r="A2834" t="str">
            <v>NY</v>
          </cell>
          <cell r="F2834">
            <v>2011</v>
          </cell>
          <cell r="N2834">
            <v>127145.60000000001</v>
          </cell>
          <cell r="R2834">
            <v>2002318.65</v>
          </cell>
          <cell r="S2834" t="str">
            <v>Residual Oil</v>
          </cell>
        </row>
        <row r="2835">
          <cell r="A2835" t="str">
            <v>NY</v>
          </cell>
          <cell r="F2835">
            <v>2012</v>
          </cell>
          <cell r="N2835">
            <v>97773.975000000006</v>
          </cell>
          <cell r="R2835">
            <v>1591727.625</v>
          </cell>
          <cell r="S2835" t="str">
            <v>Residual Oil</v>
          </cell>
        </row>
        <row r="2836">
          <cell r="A2836" t="str">
            <v>NY</v>
          </cell>
          <cell r="F2836">
            <v>2013</v>
          </cell>
          <cell r="N2836">
            <v>99222.8</v>
          </cell>
          <cell r="R2836">
            <v>1601976.6</v>
          </cell>
          <cell r="S2836" t="str">
            <v>Residual Oil</v>
          </cell>
        </row>
        <row r="2837">
          <cell r="A2837" t="str">
            <v>NY</v>
          </cell>
          <cell r="F2837">
            <v>2014</v>
          </cell>
          <cell r="N2837">
            <v>74909.850000000006</v>
          </cell>
          <cell r="R2837">
            <v>1123277.2749999999</v>
          </cell>
          <cell r="S2837" t="str">
            <v>Residual Oil</v>
          </cell>
        </row>
        <row r="2838">
          <cell r="A2838" t="str">
            <v>NY</v>
          </cell>
          <cell r="F2838">
            <v>2015</v>
          </cell>
          <cell r="N2838">
            <v>160965.9</v>
          </cell>
          <cell r="R2838">
            <v>2693267.7</v>
          </cell>
          <cell r="S2838" t="str">
            <v>Residual Oil</v>
          </cell>
        </row>
        <row r="2839">
          <cell r="A2839" t="str">
            <v>NY</v>
          </cell>
          <cell r="F2839">
            <v>2016</v>
          </cell>
          <cell r="N2839">
            <v>148726.54999999999</v>
          </cell>
          <cell r="R2839">
            <v>2433724.5499999998</v>
          </cell>
          <cell r="S2839" t="str">
            <v>Natural Gas</v>
          </cell>
        </row>
        <row r="2840">
          <cell r="A2840" t="str">
            <v>NY</v>
          </cell>
          <cell r="F2840">
            <v>2017</v>
          </cell>
          <cell r="N2840">
            <v>66493.399999999994</v>
          </cell>
          <cell r="R2840">
            <v>1038544.3</v>
          </cell>
          <cell r="S2840" t="str">
            <v>Natural Gas</v>
          </cell>
        </row>
        <row r="2841">
          <cell r="A2841" t="str">
            <v>NY</v>
          </cell>
          <cell r="F2841">
            <v>2018</v>
          </cell>
          <cell r="N2841">
            <v>127895.77499999999</v>
          </cell>
          <cell r="R2841">
            <v>2005092.45</v>
          </cell>
          <cell r="S2841" t="str">
            <v>Natural Gas</v>
          </cell>
        </row>
        <row r="2842">
          <cell r="A2842" t="str">
            <v>NY</v>
          </cell>
          <cell r="F2842">
            <v>2019</v>
          </cell>
          <cell r="N2842">
            <v>74577.375</v>
          </cell>
          <cell r="R2842">
            <v>1235383.75</v>
          </cell>
          <cell r="S2842" t="str">
            <v>Natural Gas</v>
          </cell>
        </row>
        <row r="2843">
          <cell r="A2843" t="str">
            <v>NY</v>
          </cell>
          <cell r="F2843">
            <v>2020</v>
          </cell>
          <cell r="N2843">
            <v>186158.625</v>
          </cell>
          <cell r="R2843">
            <v>3071286.2409999999</v>
          </cell>
          <cell r="S2843" t="str">
            <v>Natural Gas</v>
          </cell>
        </row>
        <row r="2844">
          <cell r="A2844" t="str">
            <v>NY</v>
          </cell>
          <cell r="F2844">
            <v>2021</v>
          </cell>
          <cell r="N2844">
            <v>185085.94500000001</v>
          </cell>
          <cell r="R2844">
            <v>3012151.8790000002</v>
          </cell>
          <cell r="S2844" t="str">
            <v>Natural Gas</v>
          </cell>
        </row>
        <row r="2845">
          <cell r="A2845" t="str">
            <v>NY</v>
          </cell>
          <cell r="F2845">
            <v>2022</v>
          </cell>
          <cell r="N2845">
            <v>177450.16699999999</v>
          </cell>
          <cell r="R2845">
            <v>2658511.318</v>
          </cell>
          <cell r="S2845" t="str">
            <v>Natural Gas</v>
          </cell>
        </row>
        <row r="2846">
          <cell r="A2846" t="str">
            <v>NY</v>
          </cell>
          <cell r="F2846">
            <v>2023</v>
          </cell>
          <cell r="N2846">
            <v>126878.459</v>
          </cell>
          <cell r="R2846">
            <v>2108530.2110000001</v>
          </cell>
          <cell r="S2846" t="str">
            <v>Natural Gas</v>
          </cell>
        </row>
        <row r="2847">
          <cell r="A2847" t="str">
            <v>NY</v>
          </cell>
          <cell r="F2847">
            <v>2009</v>
          </cell>
          <cell r="N2847">
            <v>181162.875</v>
          </cell>
          <cell r="R2847">
            <v>2694364.3</v>
          </cell>
          <cell r="S2847" t="str">
            <v>Residual Oil</v>
          </cell>
        </row>
        <row r="2848">
          <cell r="A2848" t="str">
            <v>NY</v>
          </cell>
          <cell r="F2848">
            <v>2010</v>
          </cell>
          <cell r="N2848">
            <v>153078.65</v>
          </cell>
          <cell r="R2848">
            <v>2411031.2999999998</v>
          </cell>
          <cell r="S2848" t="str">
            <v>Residual Oil</v>
          </cell>
        </row>
        <row r="2849">
          <cell r="A2849" t="str">
            <v>NY</v>
          </cell>
          <cell r="F2849">
            <v>2011</v>
          </cell>
          <cell r="N2849">
            <v>195044.92499999999</v>
          </cell>
          <cell r="R2849">
            <v>3154694.2749999999</v>
          </cell>
          <cell r="S2849" t="str">
            <v>Residual Oil</v>
          </cell>
        </row>
        <row r="2850">
          <cell r="A2850" t="str">
            <v>NY</v>
          </cell>
          <cell r="F2850">
            <v>2012</v>
          </cell>
          <cell r="N2850">
            <v>186775.42499999999</v>
          </cell>
          <cell r="R2850">
            <v>3096987.7</v>
          </cell>
          <cell r="S2850" t="str">
            <v>Residual Oil</v>
          </cell>
        </row>
        <row r="2851">
          <cell r="A2851" t="str">
            <v>NY</v>
          </cell>
          <cell r="F2851">
            <v>2013</v>
          </cell>
          <cell r="N2851">
            <v>149911.72500000001</v>
          </cell>
          <cell r="R2851">
            <v>2515128.25</v>
          </cell>
          <cell r="S2851" t="str">
            <v>Residual Oil</v>
          </cell>
        </row>
        <row r="2852">
          <cell r="A2852" t="str">
            <v>NY</v>
          </cell>
          <cell r="F2852">
            <v>2014</v>
          </cell>
          <cell r="N2852">
            <v>141212.125</v>
          </cell>
          <cell r="R2852">
            <v>2143531.5</v>
          </cell>
          <cell r="S2852" t="str">
            <v>Residual Oil</v>
          </cell>
        </row>
        <row r="2853">
          <cell r="A2853" t="str">
            <v>NY</v>
          </cell>
          <cell r="F2853">
            <v>2015</v>
          </cell>
          <cell r="N2853">
            <v>165239.20000000001</v>
          </cell>
          <cell r="R2853">
            <v>2437231.4249999998</v>
          </cell>
          <cell r="S2853" t="str">
            <v>Residual Oil</v>
          </cell>
        </row>
        <row r="2854">
          <cell r="A2854" t="str">
            <v>NY</v>
          </cell>
          <cell r="F2854">
            <v>2016</v>
          </cell>
          <cell r="N2854">
            <v>111391.9</v>
          </cell>
          <cell r="R2854">
            <v>1713102.75</v>
          </cell>
          <cell r="S2854" t="str">
            <v>Natural Gas</v>
          </cell>
        </row>
        <row r="2855">
          <cell r="A2855" t="str">
            <v>NY</v>
          </cell>
          <cell r="F2855">
            <v>2017</v>
          </cell>
          <cell r="N2855">
            <v>85193.95</v>
          </cell>
          <cell r="R2855">
            <v>1367967.5249999999</v>
          </cell>
          <cell r="S2855" t="str">
            <v>Natural Gas</v>
          </cell>
        </row>
        <row r="2856">
          <cell r="A2856" t="str">
            <v>NY</v>
          </cell>
          <cell r="F2856">
            <v>2018</v>
          </cell>
          <cell r="N2856">
            <v>120236.6</v>
          </cell>
          <cell r="R2856">
            <v>1840565.675</v>
          </cell>
          <cell r="S2856" t="str">
            <v>Natural Gas</v>
          </cell>
        </row>
        <row r="2857">
          <cell r="A2857" t="str">
            <v>NY</v>
          </cell>
          <cell r="F2857">
            <v>2019</v>
          </cell>
          <cell r="N2857">
            <v>125392.425</v>
          </cell>
          <cell r="R2857">
            <v>2068296.875</v>
          </cell>
          <cell r="S2857" t="str">
            <v>Natural Gas</v>
          </cell>
        </row>
        <row r="2858">
          <cell r="A2858" t="str">
            <v>NY</v>
          </cell>
          <cell r="F2858">
            <v>2020</v>
          </cell>
          <cell r="N2858">
            <v>133509.98000000001</v>
          </cell>
          <cell r="R2858">
            <v>2227676.2579999999</v>
          </cell>
          <cell r="S2858" t="str">
            <v>Natural Gas</v>
          </cell>
        </row>
        <row r="2859">
          <cell r="A2859" t="str">
            <v>NY</v>
          </cell>
          <cell r="F2859">
            <v>2021</v>
          </cell>
          <cell r="N2859">
            <v>123045.011</v>
          </cell>
          <cell r="R2859">
            <v>1987982.838</v>
          </cell>
          <cell r="S2859" t="str">
            <v>Natural Gas</v>
          </cell>
        </row>
        <row r="2860">
          <cell r="A2860" t="str">
            <v>NY</v>
          </cell>
          <cell r="F2860">
            <v>2022</v>
          </cell>
          <cell r="N2860">
            <v>71573.057000000001</v>
          </cell>
          <cell r="R2860">
            <v>1176242.612</v>
          </cell>
          <cell r="S2860" t="str">
            <v>Natural Gas</v>
          </cell>
        </row>
        <row r="2861">
          <cell r="A2861" t="str">
            <v>NY</v>
          </cell>
          <cell r="F2861">
            <v>2023</v>
          </cell>
          <cell r="N2861">
            <v>90722.07</v>
          </cell>
          <cell r="R2861">
            <v>1501989.8529999999</v>
          </cell>
          <cell r="S2861" t="str">
            <v>Natural Gas</v>
          </cell>
        </row>
        <row r="2862">
          <cell r="A2862" t="str">
            <v>NY</v>
          </cell>
          <cell r="F2862">
            <v>2021</v>
          </cell>
          <cell r="N2862">
            <v>843.1</v>
          </cell>
          <cell r="R2862">
            <v>10400.4</v>
          </cell>
          <cell r="S2862" t="str">
            <v>Diesel Oil</v>
          </cell>
        </row>
        <row r="2863">
          <cell r="A2863" t="str">
            <v>NY</v>
          </cell>
          <cell r="F2863">
            <v>2022</v>
          </cell>
          <cell r="N2863">
            <v>212</v>
          </cell>
          <cell r="R2863">
            <v>2617</v>
          </cell>
          <cell r="S2863" t="str">
            <v>Diesel Oil</v>
          </cell>
        </row>
        <row r="2864">
          <cell r="A2864" t="str">
            <v>NY</v>
          </cell>
          <cell r="F2864">
            <v>2023</v>
          </cell>
          <cell r="N2864">
            <v>168.7</v>
          </cell>
          <cell r="R2864">
            <v>2084</v>
          </cell>
          <cell r="S2864" t="str">
            <v>Diesel Oil</v>
          </cell>
        </row>
        <row r="2865">
          <cell r="A2865" t="str">
            <v>NY</v>
          </cell>
          <cell r="F2865">
            <v>2009</v>
          </cell>
          <cell r="N2865">
            <v>17144.724999999999</v>
          </cell>
          <cell r="R2865">
            <v>287729.57500000001</v>
          </cell>
          <cell r="S2865" t="str">
            <v>Natural Gas</v>
          </cell>
        </row>
        <row r="2866">
          <cell r="A2866" t="str">
            <v>NY</v>
          </cell>
          <cell r="F2866">
            <v>2010</v>
          </cell>
          <cell r="N2866">
            <v>30623.05</v>
          </cell>
          <cell r="R2866">
            <v>515196</v>
          </cell>
          <cell r="S2866" t="str">
            <v>Natural Gas</v>
          </cell>
        </row>
        <row r="2867">
          <cell r="A2867" t="str">
            <v>NY</v>
          </cell>
          <cell r="F2867">
            <v>2011</v>
          </cell>
          <cell r="N2867">
            <v>36945.474999999999</v>
          </cell>
          <cell r="R2867">
            <v>619198.80000000005</v>
          </cell>
          <cell r="S2867" t="str">
            <v>Natural Gas</v>
          </cell>
        </row>
        <row r="2868">
          <cell r="A2868" t="str">
            <v>NY</v>
          </cell>
          <cell r="F2868">
            <v>2012</v>
          </cell>
          <cell r="N2868">
            <v>52641.4</v>
          </cell>
          <cell r="R2868">
            <v>885766.77500000002</v>
          </cell>
          <cell r="S2868" t="str">
            <v>Natural Gas</v>
          </cell>
        </row>
        <row r="2869">
          <cell r="A2869" t="str">
            <v>NY</v>
          </cell>
          <cell r="F2869">
            <v>2013</v>
          </cell>
          <cell r="N2869">
            <v>57633.45</v>
          </cell>
          <cell r="R2869">
            <v>969806.72499999998</v>
          </cell>
          <cell r="S2869" t="str">
            <v>Natural Gas</v>
          </cell>
        </row>
        <row r="2870">
          <cell r="A2870" t="str">
            <v>NY</v>
          </cell>
          <cell r="F2870">
            <v>2014</v>
          </cell>
          <cell r="N2870">
            <v>56981.7</v>
          </cell>
          <cell r="R2870">
            <v>952646.65</v>
          </cell>
          <cell r="S2870" t="str">
            <v>Natural Gas</v>
          </cell>
        </row>
        <row r="2871">
          <cell r="A2871" t="str">
            <v>NY</v>
          </cell>
          <cell r="F2871">
            <v>2015</v>
          </cell>
          <cell r="N2871">
            <v>29053.8</v>
          </cell>
          <cell r="R2871">
            <v>487620.75</v>
          </cell>
          <cell r="S2871" t="str">
            <v>Natural Gas</v>
          </cell>
        </row>
        <row r="2872">
          <cell r="A2872" t="str">
            <v>NY</v>
          </cell>
          <cell r="F2872">
            <v>2016</v>
          </cell>
          <cell r="N2872">
            <v>26992.400000000001</v>
          </cell>
          <cell r="R2872">
            <v>454150.07500000001</v>
          </cell>
          <cell r="S2872" t="str">
            <v>Natural Gas</v>
          </cell>
        </row>
        <row r="2873">
          <cell r="A2873" t="str">
            <v>NY</v>
          </cell>
          <cell r="F2873">
            <v>2017</v>
          </cell>
          <cell r="N2873">
            <v>15505.075000000001</v>
          </cell>
          <cell r="R2873">
            <v>257959.65</v>
          </cell>
          <cell r="S2873" t="str">
            <v>Natural Gas</v>
          </cell>
        </row>
        <row r="2874">
          <cell r="A2874" t="str">
            <v>NY</v>
          </cell>
          <cell r="F2874">
            <v>2018</v>
          </cell>
          <cell r="N2874">
            <v>15657.8</v>
          </cell>
          <cell r="R2874">
            <v>259614.77499999999</v>
          </cell>
          <cell r="S2874" t="str">
            <v>Natural Gas</v>
          </cell>
        </row>
        <row r="2875">
          <cell r="A2875" t="str">
            <v>NY</v>
          </cell>
          <cell r="F2875">
            <v>2019</v>
          </cell>
          <cell r="N2875">
            <v>14674.8</v>
          </cell>
          <cell r="R2875">
            <v>244138.42499999999</v>
          </cell>
          <cell r="S2875" t="str">
            <v>Natural Gas</v>
          </cell>
        </row>
        <row r="2876">
          <cell r="A2876" t="str">
            <v>NY</v>
          </cell>
          <cell r="F2876">
            <v>2020</v>
          </cell>
          <cell r="N2876">
            <v>24112.3</v>
          </cell>
          <cell r="R2876">
            <v>403962.6</v>
          </cell>
          <cell r="S2876" t="str">
            <v>Natural Gas</v>
          </cell>
        </row>
        <row r="2877">
          <cell r="A2877" t="str">
            <v>NY</v>
          </cell>
          <cell r="F2877">
            <v>2021</v>
          </cell>
          <cell r="N2877">
            <v>36567.809000000001</v>
          </cell>
          <cell r="R2877">
            <v>610919.16</v>
          </cell>
          <cell r="S2877" t="str">
            <v>Natural Gas</v>
          </cell>
        </row>
        <row r="2878">
          <cell r="A2878" t="str">
            <v>NY</v>
          </cell>
          <cell r="F2878">
            <v>2022</v>
          </cell>
          <cell r="N2878">
            <v>29667.13</v>
          </cell>
          <cell r="R2878">
            <v>493898.55900000001</v>
          </cell>
          <cell r="S2878" t="str">
            <v>Natural Gas</v>
          </cell>
        </row>
        <row r="2879">
          <cell r="A2879" t="str">
            <v>NY</v>
          </cell>
          <cell r="F2879">
            <v>2023</v>
          </cell>
          <cell r="N2879">
            <v>15162.512000000001</v>
          </cell>
          <cell r="R2879">
            <v>252584.75099999999</v>
          </cell>
          <cell r="S2879" t="str">
            <v>Natural Gas</v>
          </cell>
        </row>
        <row r="2880">
          <cell r="A2880" t="str">
            <v>NY</v>
          </cell>
          <cell r="F2880">
            <v>2009</v>
          </cell>
          <cell r="N2880">
            <v>17236.099999999999</v>
          </cell>
          <cell r="R2880">
            <v>289306.77500000002</v>
          </cell>
          <cell r="S2880" t="str">
            <v>Natural Gas</v>
          </cell>
        </row>
        <row r="2881">
          <cell r="A2881" t="str">
            <v>NY</v>
          </cell>
          <cell r="F2881">
            <v>2010</v>
          </cell>
          <cell r="N2881">
            <v>28643.275000000001</v>
          </cell>
          <cell r="R2881">
            <v>482136.02500000002</v>
          </cell>
          <cell r="S2881" t="str">
            <v>Natural Gas</v>
          </cell>
        </row>
        <row r="2882">
          <cell r="A2882" t="str">
            <v>NY</v>
          </cell>
          <cell r="F2882">
            <v>2011</v>
          </cell>
          <cell r="N2882">
            <v>42386.55</v>
          </cell>
          <cell r="R2882">
            <v>711349.22499999998</v>
          </cell>
          <cell r="S2882" t="str">
            <v>Natural Gas</v>
          </cell>
        </row>
        <row r="2883">
          <cell r="A2883" t="str">
            <v>NY</v>
          </cell>
          <cell r="F2883">
            <v>2012</v>
          </cell>
          <cell r="N2883">
            <v>52062.95</v>
          </cell>
          <cell r="R2883">
            <v>876037.45</v>
          </cell>
          <cell r="S2883" t="str">
            <v>Natural Gas</v>
          </cell>
        </row>
        <row r="2884">
          <cell r="A2884" t="str">
            <v>NY</v>
          </cell>
          <cell r="F2884">
            <v>2013</v>
          </cell>
          <cell r="N2884">
            <v>32397.474999999999</v>
          </cell>
          <cell r="R2884">
            <v>545151.5</v>
          </cell>
          <cell r="S2884" t="str">
            <v>Natural Gas</v>
          </cell>
        </row>
        <row r="2885">
          <cell r="A2885" t="str">
            <v>NY</v>
          </cell>
          <cell r="F2885">
            <v>2014</v>
          </cell>
          <cell r="N2885">
            <v>54990.175000000003</v>
          </cell>
          <cell r="R2885">
            <v>916072.35</v>
          </cell>
          <cell r="S2885" t="str">
            <v>Natural Gas</v>
          </cell>
        </row>
        <row r="2886">
          <cell r="A2886" t="str">
            <v>NY</v>
          </cell>
          <cell r="F2886">
            <v>2015</v>
          </cell>
          <cell r="N2886">
            <v>40939.9</v>
          </cell>
          <cell r="R2886">
            <v>678349.2</v>
          </cell>
          <cell r="S2886" t="str">
            <v>Natural Gas</v>
          </cell>
        </row>
        <row r="2887">
          <cell r="A2887" t="str">
            <v>NY</v>
          </cell>
          <cell r="F2887">
            <v>2016</v>
          </cell>
          <cell r="N2887">
            <v>23083.5</v>
          </cell>
          <cell r="R2887">
            <v>388392.82500000001</v>
          </cell>
          <cell r="S2887" t="str">
            <v>Natural Gas</v>
          </cell>
        </row>
        <row r="2888">
          <cell r="A2888" t="str">
            <v>NY</v>
          </cell>
          <cell r="F2888">
            <v>2017</v>
          </cell>
          <cell r="N2888">
            <v>11964.8</v>
          </cell>
          <cell r="R2888">
            <v>197305.45</v>
          </cell>
          <cell r="S2888" t="str">
            <v>Natural Gas</v>
          </cell>
        </row>
        <row r="2889">
          <cell r="A2889" t="str">
            <v>NY</v>
          </cell>
          <cell r="F2889">
            <v>2018</v>
          </cell>
          <cell r="N2889">
            <v>19804.2</v>
          </cell>
          <cell r="R2889">
            <v>327260.5</v>
          </cell>
          <cell r="S2889" t="str">
            <v>Natural Gas</v>
          </cell>
        </row>
        <row r="2890">
          <cell r="A2890" t="str">
            <v>NY</v>
          </cell>
          <cell r="F2890">
            <v>2019</v>
          </cell>
          <cell r="N2890">
            <v>13850.475</v>
          </cell>
          <cell r="R2890">
            <v>232429.4</v>
          </cell>
          <cell r="S2890" t="str">
            <v>Natural Gas</v>
          </cell>
        </row>
        <row r="2891">
          <cell r="A2891" t="str">
            <v>NY</v>
          </cell>
          <cell r="F2891">
            <v>2020</v>
          </cell>
          <cell r="N2891">
            <v>25798.15</v>
          </cell>
          <cell r="R2891">
            <v>433618.125</v>
          </cell>
          <cell r="S2891" t="str">
            <v>Natural Gas</v>
          </cell>
        </row>
        <row r="2892">
          <cell r="A2892" t="str">
            <v>NY</v>
          </cell>
          <cell r="F2892">
            <v>2021</v>
          </cell>
          <cell r="N2892">
            <v>20718.815999999999</v>
          </cell>
          <cell r="R2892">
            <v>347728.18300000002</v>
          </cell>
          <cell r="S2892" t="str">
            <v>Natural Gas</v>
          </cell>
        </row>
        <row r="2893">
          <cell r="A2893" t="str">
            <v>NY</v>
          </cell>
          <cell r="F2893">
            <v>2022</v>
          </cell>
          <cell r="N2893">
            <v>29759.223000000002</v>
          </cell>
          <cell r="R2893">
            <v>496277.15399999998</v>
          </cell>
          <cell r="S2893" t="str">
            <v>Natural Gas</v>
          </cell>
        </row>
        <row r="2894">
          <cell r="A2894" t="str">
            <v>NY</v>
          </cell>
          <cell r="F2894">
            <v>2023</v>
          </cell>
          <cell r="N2894">
            <v>24191.416000000001</v>
          </cell>
          <cell r="R2894">
            <v>405678.61099999998</v>
          </cell>
          <cell r="S2894" t="str">
            <v>Natural Gas</v>
          </cell>
        </row>
        <row r="2895">
          <cell r="A2895" t="str">
            <v>NY</v>
          </cell>
          <cell r="F2895">
            <v>2009</v>
          </cell>
          <cell r="N2895">
            <v>627.1</v>
          </cell>
          <cell r="R2895">
            <v>7741.2</v>
          </cell>
          <cell r="S2895" t="str">
            <v>Diesel Oil</v>
          </cell>
        </row>
        <row r="2896">
          <cell r="A2896" t="str">
            <v>NY</v>
          </cell>
          <cell r="F2896">
            <v>2010</v>
          </cell>
          <cell r="N2896">
            <v>2002.5</v>
          </cell>
          <cell r="R2896">
            <v>24720.5</v>
          </cell>
          <cell r="S2896" t="str">
            <v>Diesel Oil</v>
          </cell>
        </row>
        <row r="2897">
          <cell r="A2897" t="str">
            <v>NY</v>
          </cell>
          <cell r="F2897">
            <v>2011</v>
          </cell>
          <cell r="N2897">
            <v>4443.7</v>
          </cell>
          <cell r="R2897">
            <v>54858.6</v>
          </cell>
          <cell r="S2897" t="str">
            <v>Diesel Oil</v>
          </cell>
        </row>
        <row r="2898">
          <cell r="A2898" t="str">
            <v>NY</v>
          </cell>
          <cell r="F2898">
            <v>2012</v>
          </cell>
          <cell r="N2898">
            <v>2184.9</v>
          </cell>
          <cell r="R2898">
            <v>26969.5</v>
          </cell>
          <cell r="S2898" t="str">
            <v>Diesel Oil</v>
          </cell>
        </row>
        <row r="2899">
          <cell r="A2899" t="str">
            <v>NY</v>
          </cell>
          <cell r="F2899">
            <v>2013</v>
          </cell>
          <cell r="N2899">
            <v>2816.2</v>
          </cell>
          <cell r="R2899">
            <v>34768.699999999997</v>
          </cell>
          <cell r="S2899" t="str">
            <v>Diesel Oil</v>
          </cell>
        </row>
        <row r="2900">
          <cell r="A2900" t="str">
            <v>NY</v>
          </cell>
          <cell r="F2900">
            <v>2014</v>
          </cell>
          <cell r="N2900">
            <v>2591.4</v>
          </cell>
          <cell r="R2900">
            <v>32001.1</v>
          </cell>
          <cell r="S2900" t="str">
            <v>Diesel Oil</v>
          </cell>
        </row>
        <row r="2901">
          <cell r="A2901" t="str">
            <v>NY</v>
          </cell>
          <cell r="F2901">
            <v>2015</v>
          </cell>
          <cell r="N2901">
            <v>1267.9000000000001</v>
          </cell>
          <cell r="R2901">
            <v>15654.5</v>
          </cell>
          <cell r="S2901" t="str">
            <v>Diesel Oil</v>
          </cell>
        </row>
        <row r="2902">
          <cell r="A2902" t="str">
            <v>NY</v>
          </cell>
          <cell r="F2902">
            <v>2016</v>
          </cell>
          <cell r="N2902">
            <v>5164.5</v>
          </cell>
          <cell r="R2902">
            <v>63787</v>
          </cell>
          <cell r="S2902" t="str">
            <v>Diesel Oil</v>
          </cell>
        </row>
        <row r="2903">
          <cell r="A2903" t="str">
            <v>NY</v>
          </cell>
          <cell r="F2903">
            <v>2017</v>
          </cell>
          <cell r="N2903">
            <v>1229.8</v>
          </cell>
          <cell r="R2903">
            <v>15181.7</v>
          </cell>
          <cell r="S2903" t="str">
            <v>Diesel Oil</v>
          </cell>
        </row>
        <row r="2904">
          <cell r="A2904" t="str">
            <v>NY</v>
          </cell>
          <cell r="F2904">
            <v>2018</v>
          </cell>
          <cell r="N2904">
            <v>2451.4</v>
          </cell>
          <cell r="R2904">
            <v>30269.3</v>
          </cell>
          <cell r="S2904" t="str">
            <v>Diesel Oil</v>
          </cell>
        </row>
        <row r="2905">
          <cell r="A2905" t="str">
            <v>NY</v>
          </cell>
          <cell r="F2905">
            <v>2019</v>
          </cell>
          <cell r="N2905">
            <v>3649.7</v>
          </cell>
          <cell r="R2905">
            <v>45062.2</v>
          </cell>
          <cell r="S2905" t="str">
            <v>Diesel Oil</v>
          </cell>
        </row>
        <row r="2906">
          <cell r="A2906" t="str">
            <v>NY</v>
          </cell>
          <cell r="F2906">
            <v>2020</v>
          </cell>
          <cell r="N2906">
            <v>2203</v>
          </cell>
          <cell r="R2906">
            <v>27204.400000000001</v>
          </cell>
          <cell r="S2906" t="str">
            <v>Diesel Oil</v>
          </cell>
        </row>
        <row r="2907">
          <cell r="A2907" t="str">
            <v>NY</v>
          </cell>
          <cell r="F2907">
            <v>2021</v>
          </cell>
          <cell r="N2907">
            <v>786.6</v>
          </cell>
          <cell r="R2907">
            <v>9705.2999999999993</v>
          </cell>
          <cell r="S2907" t="str">
            <v>Diesel Oil</v>
          </cell>
        </row>
        <row r="2908">
          <cell r="A2908" t="str">
            <v>NY</v>
          </cell>
          <cell r="F2908">
            <v>2022</v>
          </cell>
          <cell r="N2908">
            <v>64.099999999999994</v>
          </cell>
          <cell r="R2908">
            <v>793</v>
          </cell>
          <cell r="S2908" t="str">
            <v>Diesel Oil</v>
          </cell>
        </row>
        <row r="2909">
          <cell r="A2909" t="str">
            <v>NY</v>
          </cell>
          <cell r="F2909">
            <v>2023</v>
          </cell>
          <cell r="N2909">
            <v>59.6</v>
          </cell>
          <cell r="R2909">
            <v>734</v>
          </cell>
          <cell r="S2909" t="str">
            <v>Diesel Oil</v>
          </cell>
        </row>
        <row r="2910">
          <cell r="A2910" t="str">
            <v>NY</v>
          </cell>
          <cell r="F2910">
            <v>2009</v>
          </cell>
          <cell r="N2910">
            <v>274949.087</v>
          </cell>
          <cell r="R2910">
            <v>2679831.1430000002</v>
          </cell>
          <cell r="S2910" t="str">
            <v>Coal</v>
          </cell>
        </row>
        <row r="2911">
          <cell r="A2911" t="str">
            <v>NY</v>
          </cell>
          <cell r="F2911">
            <v>2010</v>
          </cell>
          <cell r="N2911">
            <v>292898.78499999997</v>
          </cell>
          <cell r="R2911">
            <v>2854723.12</v>
          </cell>
          <cell r="S2911" t="str">
            <v>Coal</v>
          </cell>
        </row>
        <row r="2912">
          <cell r="A2912" t="str">
            <v>NY</v>
          </cell>
          <cell r="F2912">
            <v>2011</v>
          </cell>
          <cell r="N2912">
            <v>12123.115</v>
          </cell>
          <cell r="R2912">
            <v>118158.505</v>
          </cell>
          <cell r="S2912" t="str">
            <v>Coal</v>
          </cell>
        </row>
        <row r="2913">
          <cell r="A2913" t="str">
            <v>NY</v>
          </cell>
          <cell r="F2913">
            <v>2012</v>
          </cell>
          <cell r="S2913" t="str">
            <v>Coal</v>
          </cell>
        </row>
        <row r="2914">
          <cell r="A2914" t="str">
            <v>NY</v>
          </cell>
          <cell r="F2914">
            <v>2013</v>
          </cell>
          <cell r="S2914" t="str">
            <v>Coal</v>
          </cell>
        </row>
        <row r="2915">
          <cell r="A2915" t="str">
            <v>NY</v>
          </cell>
          <cell r="F2915">
            <v>2014</v>
          </cell>
          <cell r="S2915" t="str">
            <v>Coal</v>
          </cell>
        </row>
        <row r="2916">
          <cell r="A2916" t="str">
            <v>NY</v>
          </cell>
          <cell r="F2916">
            <v>2009</v>
          </cell>
          <cell r="N2916">
            <v>1788.13</v>
          </cell>
          <cell r="R2916">
            <v>17429.04</v>
          </cell>
          <cell r="S2916" t="str">
            <v>Coal</v>
          </cell>
        </row>
        <row r="2917">
          <cell r="A2917" t="str">
            <v>NY</v>
          </cell>
          <cell r="F2917">
            <v>2010</v>
          </cell>
          <cell r="S2917" t="str">
            <v>Coal</v>
          </cell>
        </row>
        <row r="2918">
          <cell r="A2918" t="str">
            <v>NY</v>
          </cell>
          <cell r="F2918">
            <v>2009</v>
          </cell>
          <cell r="N2918">
            <v>1588.191</v>
          </cell>
          <cell r="R2918">
            <v>15484.195</v>
          </cell>
          <cell r="S2918" t="str">
            <v>Coal</v>
          </cell>
        </row>
        <row r="2919">
          <cell r="A2919" t="str">
            <v>NY</v>
          </cell>
          <cell r="F2919">
            <v>2010</v>
          </cell>
          <cell r="S2919" t="str">
            <v>Coal</v>
          </cell>
        </row>
        <row r="2920">
          <cell r="A2920" t="str">
            <v>NY</v>
          </cell>
          <cell r="F2920">
            <v>2009</v>
          </cell>
          <cell r="N2920">
            <v>452418.84499999997</v>
          </cell>
          <cell r="R2920">
            <v>4409206.6749999998</v>
          </cell>
          <cell r="S2920" t="str">
            <v>Coal</v>
          </cell>
        </row>
        <row r="2921">
          <cell r="A2921" t="str">
            <v>NY</v>
          </cell>
          <cell r="F2921">
            <v>2010</v>
          </cell>
          <cell r="N2921">
            <v>599104.65700000001</v>
          </cell>
          <cell r="R2921">
            <v>5838307.2450000001</v>
          </cell>
          <cell r="S2921" t="str">
            <v>Coal</v>
          </cell>
        </row>
        <row r="2922">
          <cell r="A2922" t="str">
            <v>NY</v>
          </cell>
          <cell r="F2922">
            <v>2011</v>
          </cell>
          <cell r="N2922">
            <v>113357.495</v>
          </cell>
          <cell r="R2922">
            <v>1104779.919</v>
          </cell>
          <cell r="S2922" t="str">
            <v>Coal</v>
          </cell>
        </row>
        <row r="2923">
          <cell r="A2923" t="str">
            <v>NY</v>
          </cell>
          <cell r="F2923">
            <v>2012</v>
          </cell>
          <cell r="S2923" t="str">
            <v>Coal</v>
          </cell>
        </row>
        <row r="2924">
          <cell r="A2924" t="str">
            <v>NY</v>
          </cell>
          <cell r="F2924">
            <v>2013</v>
          </cell>
          <cell r="S2924" t="str">
            <v>Coal</v>
          </cell>
        </row>
        <row r="2925">
          <cell r="A2925" t="str">
            <v>NY</v>
          </cell>
          <cell r="F2925">
            <v>2014</v>
          </cell>
          <cell r="S2925" t="str">
            <v>Coal</v>
          </cell>
        </row>
        <row r="2926">
          <cell r="A2926" t="str">
            <v>NY</v>
          </cell>
          <cell r="F2926">
            <v>2015</v>
          </cell>
          <cell r="S2926" t="str">
            <v>Coal</v>
          </cell>
        </row>
        <row r="2927">
          <cell r="A2927" t="str">
            <v>NY</v>
          </cell>
          <cell r="F2927">
            <v>2016</v>
          </cell>
          <cell r="S2927" t="str">
            <v>Coal</v>
          </cell>
        </row>
        <row r="2928">
          <cell r="A2928" t="str">
            <v>NY</v>
          </cell>
          <cell r="F2928">
            <v>2017</v>
          </cell>
          <cell r="N2928">
            <v>124008.77899999999</v>
          </cell>
          <cell r="R2928">
            <v>2091728.2</v>
          </cell>
          <cell r="S2928" t="str">
            <v>Coal</v>
          </cell>
        </row>
        <row r="2929">
          <cell r="A2929" t="str">
            <v>NY</v>
          </cell>
          <cell r="F2929">
            <v>2018</v>
          </cell>
          <cell r="N2929">
            <v>119304.643</v>
          </cell>
          <cell r="R2929">
            <v>2010041.07</v>
          </cell>
          <cell r="S2929" t="str">
            <v>Natural Gas</v>
          </cell>
        </row>
        <row r="2930">
          <cell r="A2930" t="str">
            <v>NY</v>
          </cell>
          <cell r="F2930">
            <v>2019</v>
          </cell>
          <cell r="N2930">
            <v>39405.796000000002</v>
          </cell>
          <cell r="R2930">
            <v>664721.49899999995</v>
          </cell>
          <cell r="S2930" t="str">
            <v>Natural Gas</v>
          </cell>
        </row>
        <row r="2931">
          <cell r="A2931" t="str">
            <v>NY</v>
          </cell>
          <cell r="F2931">
            <v>2020</v>
          </cell>
          <cell r="N2931">
            <v>228303.06099999999</v>
          </cell>
          <cell r="R2931">
            <v>3849053.6839999999</v>
          </cell>
          <cell r="S2931" t="str">
            <v>Natural Gas</v>
          </cell>
        </row>
        <row r="2932">
          <cell r="A2932" t="str">
            <v>NY</v>
          </cell>
          <cell r="F2932">
            <v>2021</v>
          </cell>
          <cell r="N2932">
            <v>278846.38400000002</v>
          </cell>
          <cell r="R2932">
            <v>4703821.88</v>
          </cell>
          <cell r="S2932" t="str">
            <v>Natural Gas</v>
          </cell>
        </row>
        <row r="2933">
          <cell r="A2933" t="str">
            <v>NY</v>
          </cell>
          <cell r="F2933">
            <v>2022</v>
          </cell>
          <cell r="N2933">
            <v>343046.31</v>
          </cell>
          <cell r="R2933">
            <v>5786849.8880000003</v>
          </cell>
          <cell r="S2933" t="str">
            <v>Natural Gas</v>
          </cell>
        </row>
        <row r="2934">
          <cell r="A2934" t="str">
            <v>NY</v>
          </cell>
          <cell r="F2934">
            <v>2023</v>
          </cell>
          <cell r="N2934">
            <v>388036.30499999999</v>
          </cell>
          <cell r="R2934">
            <v>6544486.6679999996</v>
          </cell>
          <cell r="S2934" t="str">
            <v>Natural Gas</v>
          </cell>
        </row>
        <row r="2935">
          <cell r="A2935" t="str">
            <v>NY</v>
          </cell>
          <cell r="F2935">
            <v>2009</v>
          </cell>
          <cell r="N2935">
            <v>839814.34600000002</v>
          </cell>
          <cell r="R2935">
            <v>8143421.4330000002</v>
          </cell>
          <cell r="S2935" t="str">
            <v>Coal</v>
          </cell>
        </row>
        <row r="2936">
          <cell r="A2936" t="str">
            <v>NY</v>
          </cell>
          <cell r="F2936">
            <v>2010</v>
          </cell>
          <cell r="N2936">
            <v>884705.73300000001</v>
          </cell>
          <cell r="R2936">
            <v>8622867.6099999994</v>
          </cell>
          <cell r="S2936" t="str">
            <v>Coal</v>
          </cell>
        </row>
        <row r="2937">
          <cell r="A2937" t="str">
            <v>NY</v>
          </cell>
          <cell r="F2937">
            <v>2011</v>
          </cell>
          <cell r="N2937">
            <v>571327.84199999995</v>
          </cell>
          <cell r="R2937">
            <v>5568498.4720000001</v>
          </cell>
          <cell r="S2937" t="str">
            <v>Coal</v>
          </cell>
        </row>
        <row r="2938">
          <cell r="A2938" t="str">
            <v>NY</v>
          </cell>
          <cell r="F2938">
            <v>2012</v>
          </cell>
          <cell r="N2938">
            <v>285372.98100000003</v>
          </cell>
          <cell r="R2938">
            <v>2781024.5649999999</v>
          </cell>
          <cell r="S2938" t="str">
            <v>Coal</v>
          </cell>
        </row>
        <row r="2939">
          <cell r="A2939" t="str">
            <v>NY</v>
          </cell>
          <cell r="F2939">
            <v>2013</v>
          </cell>
          <cell r="N2939">
            <v>462094.78</v>
          </cell>
          <cell r="R2939">
            <v>4503859.0650000004</v>
          </cell>
          <cell r="S2939" t="str">
            <v>Coal</v>
          </cell>
        </row>
        <row r="2940">
          <cell r="A2940" t="str">
            <v>NY</v>
          </cell>
          <cell r="F2940">
            <v>2014</v>
          </cell>
          <cell r="N2940">
            <v>461893.16399999999</v>
          </cell>
          <cell r="R2940">
            <v>4501907.5779999997</v>
          </cell>
          <cell r="S2940" t="str">
            <v>Coal</v>
          </cell>
        </row>
        <row r="2941">
          <cell r="A2941" t="str">
            <v>NY</v>
          </cell>
          <cell r="F2941">
            <v>2015</v>
          </cell>
          <cell r="N2941">
            <v>118895.41099999999</v>
          </cell>
          <cell r="R2941">
            <v>1158823.67</v>
          </cell>
          <cell r="S2941" t="str">
            <v>Coal</v>
          </cell>
        </row>
        <row r="2942">
          <cell r="A2942" t="str">
            <v>NY</v>
          </cell>
          <cell r="F2942">
            <v>2016</v>
          </cell>
          <cell r="N2942">
            <v>559679.79500000004</v>
          </cell>
          <cell r="R2942">
            <v>5454885.5</v>
          </cell>
          <cell r="S2942" t="str">
            <v>Coal</v>
          </cell>
        </row>
        <row r="2943">
          <cell r="A2943" t="str">
            <v>NY</v>
          </cell>
          <cell r="F2943">
            <v>2017</v>
          </cell>
          <cell r="N2943">
            <v>199660.071</v>
          </cell>
          <cell r="R2943">
            <v>1945970.669</v>
          </cell>
          <cell r="S2943" t="str">
            <v>Coal</v>
          </cell>
        </row>
        <row r="2944">
          <cell r="A2944" t="str">
            <v>NY</v>
          </cell>
          <cell r="F2944">
            <v>2018</v>
          </cell>
          <cell r="N2944">
            <v>93998.407999999996</v>
          </cell>
          <cell r="R2944">
            <v>916095.67200000002</v>
          </cell>
          <cell r="S2944" t="str">
            <v>Coal</v>
          </cell>
        </row>
        <row r="2945">
          <cell r="A2945" t="str">
            <v>NY</v>
          </cell>
          <cell r="F2945">
            <v>2019</v>
          </cell>
          <cell r="N2945">
            <v>107935.895</v>
          </cell>
          <cell r="R2945">
            <v>1052001.449</v>
          </cell>
          <cell r="S2945" t="str">
            <v>Coal</v>
          </cell>
        </row>
        <row r="2946">
          <cell r="A2946" t="str">
            <v>NY</v>
          </cell>
          <cell r="F2946">
            <v>2020</v>
          </cell>
          <cell r="S2946" t="str">
            <v>Coal</v>
          </cell>
        </row>
        <row r="2947">
          <cell r="A2947" t="str">
            <v>NY</v>
          </cell>
          <cell r="F2947">
            <v>2009</v>
          </cell>
          <cell r="N2947">
            <v>871480.7</v>
          </cell>
          <cell r="R2947">
            <v>8445560.9790000003</v>
          </cell>
          <cell r="S2947" t="str">
            <v>Coal</v>
          </cell>
        </row>
        <row r="2948">
          <cell r="A2948" t="str">
            <v>NY</v>
          </cell>
          <cell r="F2948">
            <v>2010</v>
          </cell>
          <cell r="N2948">
            <v>1005064.329</v>
          </cell>
          <cell r="R2948">
            <v>9795949.523</v>
          </cell>
          <cell r="S2948" t="str">
            <v>Coal</v>
          </cell>
        </row>
        <row r="2949">
          <cell r="A2949" t="str">
            <v>NY</v>
          </cell>
          <cell r="F2949">
            <v>2011</v>
          </cell>
          <cell r="N2949">
            <v>664204.18400000001</v>
          </cell>
          <cell r="R2949">
            <v>6473735.6380000003</v>
          </cell>
          <cell r="S2949" t="str">
            <v>Coal</v>
          </cell>
        </row>
        <row r="2950">
          <cell r="A2950" t="str">
            <v>NY</v>
          </cell>
          <cell r="F2950">
            <v>2012</v>
          </cell>
          <cell r="N2950">
            <v>269421.848</v>
          </cell>
          <cell r="R2950">
            <v>2625958.818</v>
          </cell>
          <cell r="S2950" t="str">
            <v>Coal</v>
          </cell>
        </row>
        <row r="2951">
          <cell r="A2951" t="str">
            <v>NY</v>
          </cell>
          <cell r="F2951">
            <v>2013</v>
          </cell>
          <cell r="N2951">
            <v>445206.36300000001</v>
          </cell>
          <cell r="R2951">
            <v>4339226.8059999999</v>
          </cell>
          <cell r="S2951" t="str">
            <v>Coal</v>
          </cell>
        </row>
        <row r="2952">
          <cell r="A2952" t="str">
            <v>NY</v>
          </cell>
          <cell r="F2952">
            <v>2014</v>
          </cell>
          <cell r="N2952">
            <v>566929.14500000002</v>
          </cell>
          <cell r="R2952">
            <v>5525659.6289999997</v>
          </cell>
          <cell r="S2952" t="str">
            <v>Coal</v>
          </cell>
        </row>
        <row r="2953">
          <cell r="A2953" t="str">
            <v>NY</v>
          </cell>
          <cell r="F2953">
            <v>2015</v>
          </cell>
          <cell r="N2953">
            <v>482312.12</v>
          </cell>
          <cell r="R2953">
            <v>4700483.7079999996</v>
          </cell>
          <cell r="S2953" t="str">
            <v>Coal</v>
          </cell>
        </row>
        <row r="2954">
          <cell r="A2954" t="str">
            <v>NY</v>
          </cell>
          <cell r="F2954">
            <v>2016</v>
          </cell>
          <cell r="N2954">
            <v>72767.986000000004</v>
          </cell>
          <cell r="R2954">
            <v>709164.44</v>
          </cell>
          <cell r="S2954" t="str">
            <v>Coal</v>
          </cell>
        </row>
        <row r="2955">
          <cell r="A2955" t="str">
            <v>NY</v>
          </cell>
          <cell r="F2955">
            <v>2017</v>
          </cell>
          <cell r="N2955">
            <v>71649.790999999997</v>
          </cell>
          <cell r="R2955">
            <v>698341.924</v>
          </cell>
          <cell r="S2955" t="str">
            <v>Coal</v>
          </cell>
        </row>
        <row r="2956">
          <cell r="A2956" t="str">
            <v>NY</v>
          </cell>
          <cell r="F2956">
            <v>2018</v>
          </cell>
          <cell r="N2956">
            <v>12714.683999999999</v>
          </cell>
          <cell r="R2956">
            <v>123848.80499999999</v>
          </cell>
          <cell r="S2956" t="str">
            <v>Coal</v>
          </cell>
        </row>
        <row r="2957">
          <cell r="A2957" t="str">
            <v>NY</v>
          </cell>
          <cell r="F2957">
            <v>2019</v>
          </cell>
          <cell r="S2957" t="str">
            <v>Coal</v>
          </cell>
        </row>
        <row r="2958">
          <cell r="A2958" t="str">
            <v>NY</v>
          </cell>
          <cell r="F2958">
            <v>2020</v>
          </cell>
          <cell r="S2958" t="str">
            <v>Coal</v>
          </cell>
        </row>
        <row r="2959">
          <cell r="A2959" t="str">
            <v>NY</v>
          </cell>
          <cell r="F2959">
            <v>2009</v>
          </cell>
          <cell r="N2959">
            <v>504722.35499999998</v>
          </cell>
          <cell r="R2959">
            <v>8492651.5289999992</v>
          </cell>
          <cell r="S2959" t="str">
            <v>Natural Gas</v>
          </cell>
        </row>
        <row r="2960">
          <cell r="A2960" t="str">
            <v>NY</v>
          </cell>
          <cell r="F2960">
            <v>2010</v>
          </cell>
          <cell r="N2960">
            <v>596338.277</v>
          </cell>
          <cell r="R2960">
            <v>10029854.550000001</v>
          </cell>
          <cell r="S2960" t="str">
            <v>Natural Gas</v>
          </cell>
        </row>
        <row r="2961">
          <cell r="A2961" t="str">
            <v>NY</v>
          </cell>
          <cell r="F2961">
            <v>2011</v>
          </cell>
          <cell r="N2961">
            <v>627921.304</v>
          </cell>
          <cell r="R2961">
            <v>10566031.392999999</v>
          </cell>
          <cell r="S2961" t="str">
            <v>Natural Gas</v>
          </cell>
        </row>
        <row r="2962">
          <cell r="A2962" t="str">
            <v>NY</v>
          </cell>
          <cell r="F2962">
            <v>2012</v>
          </cell>
          <cell r="N2962">
            <v>724806.603</v>
          </cell>
          <cell r="R2962">
            <v>12196259.518999999</v>
          </cell>
          <cell r="S2962" t="str">
            <v>Natural Gas</v>
          </cell>
        </row>
        <row r="2963">
          <cell r="A2963" t="str">
            <v>NY</v>
          </cell>
          <cell r="F2963">
            <v>2013</v>
          </cell>
          <cell r="N2963">
            <v>578709.10199999996</v>
          </cell>
          <cell r="R2963">
            <v>9737922.6659999993</v>
          </cell>
          <cell r="S2963" t="str">
            <v>Natural Gas</v>
          </cell>
        </row>
        <row r="2964">
          <cell r="A2964" t="str">
            <v>NY</v>
          </cell>
          <cell r="F2964">
            <v>2014</v>
          </cell>
          <cell r="N2964">
            <v>665434.26100000006</v>
          </cell>
          <cell r="R2964">
            <v>11197226.691</v>
          </cell>
          <cell r="S2964" t="str">
            <v>Natural Gas</v>
          </cell>
        </row>
        <row r="2965">
          <cell r="A2965" t="str">
            <v>NY</v>
          </cell>
          <cell r="F2965">
            <v>2015</v>
          </cell>
          <cell r="N2965">
            <v>720184.98899999994</v>
          </cell>
          <cell r="R2965">
            <v>12118495.892999999</v>
          </cell>
          <cell r="S2965" t="str">
            <v>Natural Gas</v>
          </cell>
        </row>
        <row r="2966">
          <cell r="A2966" t="str">
            <v>NY</v>
          </cell>
          <cell r="F2966">
            <v>2016</v>
          </cell>
          <cell r="N2966">
            <v>666159.55299999996</v>
          </cell>
          <cell r="R2966">
            <v>11209387.007999999</v>
          </cell>
          <cell r="S2966" t="str">
            <v>Natural Gas</v>
          </cell>
        </row>
        <row r="2967">
          <cell r="A2967" t="str">
            <v>NY</v>
          </cell>
          <cell r="F2967">
            <v>2017</v>
          </cell>
          <cell r="N2967">
            <v>704622.78700000001</v>
          </cell>
          <cell r="R2967">
            <v>11856615.126</v>
          </cell>
          <cell r="S2967" t="str">
            <v>Natural Gas</v>
          </cell>
        </row>
        <row r="2968">
          <cell r="A2968" t="str">
            <v>NY</v>
          </cell>
          <cell r="F2968">
            <v>2018</v>
          </cell>
          <cell r="N2968">
            <v>671939.23100000003</v>
          </cell>
          <cell r="R2968">
            <v>11306621.795</v>
          </cell>
          <cell r="S2968" t="str">
            <v>Natural Gas</v>
          </cell>
        </row>
        <row r="2969">
          <cell r="A2969" t="str">
            <v>NY</v>
          </cell>
          <cell r="F2969">
            <v>2019</v>
          </cell>
          <cell r="N2969">
            <v>542248.30299999996</v>
          </cell>
          <cell r="R2969">
            <v>9124371.6349999998</v>
          </cell>
          <cell r="S2969" t="str">
            <v>Natural Gas</v>
          </cell>
        </row>
        <row r="2970">
          <cell r="A2970" t="str">
            <v>NY</v>
          </cell>
          <cell r="F2970">
            <v>2020</v>
          </cell>
          <cell r="N2970">
            <v>674699.28099999996</v>
          </cell>
          <cell r="R2970">
            <v>11353077.267999999</v>
          </cell>
          <cell r="S2970" t="str">
            <v>Natural Gas</v>
          </cell>
        </row>
        <row r="2971">
          <cell r="A2971" t="str">
            <v>NY</v>
          </cell>
          <cell r="F2971">
            <v>2021</v>
          </cell>
          <cell r="N2971">
            <v>752509.86899999995</v>
          </cell>
          <cell r="R2971">
            <v>12662505.971999999</v>
          </cell>
          <cell r="S2971" t="str">
            <v>Natural Gas</v>
          </cell>
        </row>
        <row r="2972">
          <cell r="A2972" t="str">
            <v>NY</v>
          </cell>
          <cell r="F2972">
            <v>2022</v>
          </cell>
          <cell r="N2972">
            <v>677335.12199999997</v>
          </cell>
          <cell r="R2972">
            <v>11397484.950999999</v>
          </cell>
          <cell r="S2972" t="str">
            <v>Natural Gas</v>
          </cell>
        </row>
        <row r="2973">
          <cell r="A2973" t="str">
            <v>NY</v>
          </cell>
          <cell r="F2973">
            <v>2023</v>
          </cell>
          <cell r="N2973">
            <v>830186.39599999995</v>
          </cell>
          <cell r="R2973">
            <v>13969401.381999999</v>
          </cell>
          <cell r="S2973" t="str">
            <v>Natural Gas</v>
          </cell>
        </row>
        <row r="2974">
          <cell r="A2974" t="str">
            <v>NY</v>
          </cell>
          <cell r="F2974">
            <v>2009</v>
          </cell>
          <cell r="N2974">
            <v>498244.49599999998</v>
          </cell>
          <cell r="R2974">
            <v>8380050.2470000004</v>
          </cell>
          <cell r="S2974" t="str">
            <v>Natural Gas</v>
          </cell>
        </row>
        <row r="2975">
          <cell r="A2975" t="str">
            <v>NY</v>
          </cell>
          <cell r="F2975">
            <v>2010</v>
          </cell>
          <cell r="N2975">
            <v>586167.49300000002</v>
          </cell>
          <cell r="R2975">
            <v>9862484.2430000007</v>
          </cell>
          <cell r="S2975" t="str">
            <v>Natural Gas</v>
          </cell>
        </row>
        <row r="2976">
          <cell r="A2976" t="str">
            <v>NY</v>
          </cell>
          <cell r="F2976">
            <v>2011</v>
          </cell>
          <cell r="N2976">
            <v>586989.94900000002</v>
          </cell>
          <cell r="R2976">
            <v>9877282.7219999991</v>
          </cell>
          <cell r="S2976" t="str">
            <v>Natural Gas</v>
          </cell>
        </row>
        <row r="2977">
          <cell r="A2977" t="str">
            <v>NY</v>
          </cell>
          <cell r="F2977">
            <v>2012</v>
          </cell>
          <cell r="N2977">
            <v>684042.85</v>
          </cell>
          <cell r="R2977">
            <v>11510400.283</v>
          </cell>
          <cell r="S2977" t="str">
            <v>Natural Gas</v>
          </cell>
        </row>
        <row r="2978">
          <cell r="A2978" t="str">
            <v>NY</v>
          </cell>
          <cell r="F2978">
            <v>2013</v>
          </cell>
          <cell r="N2978">
            <v>582903.31099999999</v>
          </cell>
          <cell r="R2978">
            <v>9808458.0030000005</v>
          </cell>
          <cell r="S2978" t="str">
            <v>Natural Gas</v>
          </cell>
        </row>
        <row r="2979">
          <cell r="A2979" t="str">
            <v>NY</v>
          </cell>
          <cell r="F2979">
            <v>2014</v>
          </cell>
          <cell r="N2979">
            <v>611132.92700000003</v>
          </cell>
          <cell r="R2979">
            <v>10283460.312999999</v>
          </cell>
          <cell r="S2979" t="str">
            <v>Natural Gas</v>
          </cell>
        </row>
        <row r="2980">
          <cell r="A2980" t="str">
            <v>NY</v>
          </cell>
          <cell r="F2980">
            <v>2015</v>
          </cell>
          <cell r="N2980">
            <v>708797.71499999997</v>
          </cell>
          <cell r="R2980">
            <v>11926834.766000001</v>
          </cell>
          <cell r="S2980" t="str">
            <v>Natural Gas</v>
          </cell>
        </row>
        <row r="2981">
          <cell r="A2981" t="str">
            <v>NY</v>
          </cell>
          <cell r="F2981">
            <v>2016</v>
          </cell>
          <cell r="N2981">
            <v>743207.43299999996</v>
          </cell>
          <cell r="R2981">
            <v>12505924.748</v>
          </cell>
          <cell r="S2981" t="str">
            <v>Natural Gas</v>
          </cell>
        </row>
        <row r="2982">
          <cell r="A2982" t="str">
            <v>NY</v>
          </cell>
          <cell r="F2982">
            <v>2017</v>
          </cell>
          <cell r="N2982">
            <v>730391.32700000005</v>
          </cell>
          <cell r="R2982">
            <v>12290222.435000001</v>
          </cell>
          <cell r="S2982" t="str">
            <v>Natural Gas</v>
          </cell>
        </row>
        <row r="2983">
          <cell r="A2983" t="str">
            <v>NY</v>
          </cell>
          <cell r="F2983">
            <v>2018</v>
          </cell>
          <cell r="N2983">
            <v>690386.06700000004</v>
          </cell>
          <cell r="R2983">
            <v>11617117.168</v>
          </cell>
          <cell r="S2983" t="str">
            <v>Natural Gas</v>
          </cell>
        </row>
        <row r="2984">
          <cell r="A2984" t="str">
            <v>NY</v>
          </cell>
          <cell r="F2984">
            <v>2019</v>
          </cell>
          <cell r="N2984">
            <v>514574.95799999998</v>
          </cell>
          <cell r="R2984">
            <v>8658709.0140000004</v>
          </cell>
          <cell r="S2984" t="str">
            <v>Natural Gas</v>
          </cell>
        </row>
        <row r="2985">
          <cell r="A2985" t="str">
            <v>NY</v>
          </cell>
          <cell r="F2985">
            <v>2020</v>
          </cell>
          <cell r="N2985">
            <v>606098.16700000002</v>
          </cell>
          <cell r="R2985">
            <v>10198730.647</v>
          </cell>
          <cell r="S2985" t="str">
            <v>Natural Gas</v>
          </cell>
        </row>
        <row r="2986">
          <cell r="A2986" t="str">
            <v>NY</v>
          </cell>
          <cell r="F2986">
            <v>2021</v>
          </cell>
          <cell r="N2986">
            <v>773676.451</v>
          </cell>
          <cell r="R2986">
            <v>13018579.931</v>
          </cell>
          <cell r="S2986" t="str">
            <v>Natural Gas</v>
          </cell>
        </row>
        <row r="2987">
          <cell r="A2987" t="str">
            <v>NY</v>
          </cell>
          <cell r="F2987">
            <v>2022</v>
          </cell>
          <cell r="N2987">
            <v>740668.71900000004</v>
          </cell>
          <cell r="R2987">
            <v>12463146.308</v>
          </cell>
          <cell r="S2987" t="str">
            <v>Natural Gas</v>
          </cell>
        </row>
        <row r="2988">
          <cell r="A2988" t="str">
            <v>NY</v>
          </cell>
          <cell r="F2988">
            <v>2023</v>
          </cell>
          <cell r="N2988">
            <v>843092.89899999998</v>
          </cell>
          <cell r="R2988">
            <v>14186678.175000001</v>
          </cell>
          <cell r="S2988" t="str">
            <v>Natural Gas</v>
          </cell>
        </row>
        <row r="2989">
          <cell r="A2989" t="str">
            <v>NY</v>
          </cell>
          <cell r="F2989">
            <v>2009</v>
          </cell>
          <cell r="N2989">
            <v>513166.32400000002</v>
          </cell>
          <cell r="R2989">
            <v>8634676.4639999997</v>
          </cell>
          <cell r="S2989" t="str">
            <v>Natural Gas</v>
          </cell>
        </row>
        <row r="2990">
          <cell r="A2990" t="str">
            <v>NY</v>
          </cell>
          <cell r="F2990">
            <v>2010</v>
          </cell>
          <cell r="N2990">
            <v>619916.02</v>
          </cell>
          <cell r="R2990">
            <v>10431285.867000001</v>
          </cell>
          <cell r="S2990" t="str">
            <v>Natural Gas</v>
          </cell>
        </row>
        <row r="2991">
          <cell r="A2991" t="str">
            <v>NY</v>
          </cell>
          <cell r="F2991">
            <v>2011</v>
          </cell>
          <cell r="N2991">
            <v>572966.03899999999</v>
          </cell>
          <cell r="R2991">
            <v>9641286.5700000003</v>
          </cell>
          <cell r="S2991" t="str">
            <v>Natural Gas</v>
          </cell>
        </row>
        <row r="2992">
          <cell r="A2992" t="str">
            <v>NY</v>
          </cell>
          <cell r="F2992">
            <v>2012</v>
          </cell>
          <cell r="N2992">
            <v>650390.09100000001</v>
          </cell>
          <cell r="R2992">
            <v>10944071.399</v>
          </cell>
          <cell r="S2992" t="str">
            <v>Natural Gas</v>
          </cell>
        </row>
        <row r="2993">
          <cell r="A2993" t="str">
            <v>NY</v>
          </cell>
          <cell r="F2993">
            <v>2013</v>
          </cell>
          <cell r="N2993">
            <v>497041.75799999997</v>
          </cell>
          <cell r="R2993">
            <v>8363711.352</v>
          </cell>
          <cell r="S2993" t="str">
            <v>Natural Gas</v>
          </cell>
        </row>
        <row r="2994">
          <cell r="A2994" t="str">
            <v>NY</v>
          </cell>
          <cell r="F2994">
            <v>2014</v>
          </cell>
          <cell r="N2994">
            <v>608793.76699999999</v>
          </cell>
          <cell r="R2994">
            <v>10244190.638</v>
          </cell>
          <cell r="S2994" t="str">
            <v>Natural Gas</v>
          </cell>
        </row>
        <row r="2995">
          <cell r="A2995" t="str">
            <v>NY</v>
          </cell>
          <cell r="F2995">
            <v>2015</v>
          </cell>
          <cell r="N2995">
            <v>701670.473</v>
          </cell>
          <cell r="R2995">
            <v>11806919.131999999</v>
          </cell>
          <cell r="S2995" t="str">
            <v>Natural Gas</v>
          </cell>
        </row>
        <row r="2996">
          <cell r="A2996" t="str">
            <v>NY</v>
          </cell>
          <cell r="F2996">
            <v>2016</v>
          </cell>
          <cell r="N2996">
            <v>743542.41</v>
          </cell>
          <cell r="R2996">
            <v>12511515.698000001</v>
          </cell>
          <cell r="S2996" t="str">
            <v>Natural Gas</v>
          </cell>
        </row>
        <row r="2997">
          <cell r="A2997" t="str">
            <v>NY</v>
          </cell>
          <cell r="F2997">
            <v>2017</v>
          </cell>
          <cell r="N2997">
            <v>744711.27899999998</v>
          </cell>
          <cell r="R2997">
            <v>12531125.65</v>
          </cell>
          <cell r="S2997" t="str">
            <v>Natural Gas</v>
          </cell>
        </row>
        <row r="2998">
          <cell r="A2998" t="str">
            <v>NY</v>
          </cell>
          <cell r="F2998">
            <v>2018</v>
          </cell>
          <cell r="N2998">
            <v>753180.69400000002</v>
          </cell>
          <cell r="R2998">
            <v>12673664.835000001</v>
          </cell>
          <cell r="S2998" t="str">
            <v>Natural Gas</v>
          </cell>
        </row>
        <row r="2999">
          <cell r="A2999" t="str">
            <v>NY</v>
          </cell>
          <cell r="F2999">
            <v>2019</v>
          </cell>
          <cell r="N2999">
            <v>817643.96400000004</v>
          </cell>
          <cell r="R2999">
            <v>13758405.975</v>
          </cell>
          <cell r="S2999" t="str">
            <v>Natural Gas</v>
          </cell>
        </row>
        <row r="3000">
          <cell r="A3000" t="str">
            <v>NY</v>
          </cell>
          <cell r="F3000">
            <v>2020</v>
          </cell>
          <cell r="N3000">
            <v>750044.054</v>
          </cell>
          <cell r="R3000">
            <v>12620911.131999999</v>
          </cell>
          <cell r="S3000" t="str">
            <v>Natural Gas</v>
          </cell>
        </row>
        <row r="3001">
          <cell r="A3001" t="str">
            <v>NY</v>
          </cell>
          <cell r="F3001">
            <v>2021</v>
          </cell>
          <cell r="N3001">
            <v>638172.429</v>
          </cell>
          <cell r="R3001">
            <v>10738493.005999999</v>
          </cell>
          <cell r="S3001" t="str">
            <v>Natural Gas</v>
          </cell>
        </row>
        <row r="3002">
          <cell r="A3002" t="str">
            <v>NY</v>
          </cell>
          <cell r="F3002">
            <v>2022</v>
          </cell>
          <cell r="N3002">
            <v>674753.68200000003</v>
          </cell>
          <cell r="R3002">
            <v>11354094.017999999</v>
          </cell>
          <cell r="S3002" t="str">
            <v>Natural Gas</v>
          </cell>
        </row>
        <row r="3003">
          <cell r="A3003" t="str">
            <v>NY</v>
          </cell>
          <cell r="F3003">
            <v>2023</v>
          </cell>
          <cell r="N3003">
            <v>829798.35600000003</v>
          </cell>
          <cell r="R3003">
            <v>13963005.665999999</v>
          </cell>
          <cell r="S3003" t="str">
            <v>Natural Gas</v>
          </cell>
        </row>
        <row r="3004">
          <cell r="A3004" t="str">
            <v>NY</v>
          </cell>
          <cell r="F3004">
            <v>2009</v>
          </cell>
          <cell r="N3004">
            <v>1027457.493</v>
          </cell>
          <cell r="R3004">
            <v>9796553.4890000001</v>
          </cell>
          <cell r="S3004" t="str">
            <v>Coal</v>
          </cell>
        </row>
        <row r="3005">
          <cell r="A3005" t="str">
            <v>NY</v>
          </cell>
          <cell r="F3005">
            <v>2010</v>
          </cell>
          <cell r="N3005">
            <v>1083838.2609999999</v>
          </cell>
          <cell r="R3005">
            <v>10334101.481000001</v>
          </cell>
          <cell r="S3005" t="str">
            <v>Coal</v>
          </cell>
        </row>
        <row r="3006">
          <cell r="A3006" t="str">
            <v>NY</v>
          </cell>
          <cell r="F3006">
            <v>2011</v>
          </cell>
          <cell r="N3006">
            <v>892427.60199999996</v>
          </cell>
          <cell r="R3006">
            <v>8509086.1170000006</v>
          </cell>
          <cell r="S3006" t="str">
            <v>Coal</v>
          </cell>
        </row>
        <row r="3007">
          <cell r="A3007" t="str">
            <v>NY</v>
          </cell>
          <cell r="F3007">
            <v>2012</v>
          </cell>
          <cell r="N3007">
            <v>362021.12300000002</v>
          </cell>
          <cell r="R3007">
            <v>3451832.4709999999</v>
          </cell>
          <cell r="S3007" t="str">
            <v>Coal</v>
          </cell>
        </row>
        <row r="3008">
          <cell r="A3008" t="str">
            <v>NY</v>
          </cell>
          <cell r="F3008">
            <v>2013</v>
          </cell>
          <cell r="N3008">
            <v>671516.826</v>
          </cell>
          <cell r="R3008">
            <v>6402796.1069999998</v>
          </cell>
          <cell r="S3008" t="str">
            <v>Coal</v>
          </cell>
        </row>
        <row r="3009">
          <cell r="A3009" t="str">
            <v>NY</v>
          </cell>
          <cell r="F3009">
            <v>2014</v>
          </cell>
          <cell r="N3009">
            <v>557544.60699999996</v>
          </cell>
          <cell r="R3009">
            <v>5316044.0710000005</v>
          </cell>
          <cell r="S3009" t="str">
            <v>Coal</v>
          </cell>
        </row>
        <row r="3010">
          <cell r="A3010" t="str">
            <v>NY</v>
          </cell>
          <cell r="F3010">
            <v>2015</v>
          </cell>
          <cell r="N3010">
            <v>289543.23599999998</v>
          </cell>
          <cell r="R3010">
            <v>2760715.676</v>
          </cell>
          <cell r="S3010" t="str">
            <v>Coal</v>
          </cell>
        </row>
        <row r="3011">
          <cell r="A3011" t="str">
            <v>NY</v>
          </cell>
          <cell r="F3011">
            <v>2016</v>
          </cell>
          <cell r="N3011">
            <v>105833.004</v>
          </cell>
          <cell r="R3011">
            <v>1009093.2340000001</v>
          </cell>
          <cell r="S3011" t="str">
            <v>Coal</v>
          </cell>
        </row>
        <row r="3012">
          <cell r="A3012" t="str">
            <v>NY</v>
          </cell>
          <cell r="F3012">
            <v>2017</v>
          </cell>
          <cell r="S3012" t="str">
            <v>Coal</v>
          </cell>
        </row>
        <row r="3013">
          <cell r="A3013" t="str">
            <v>NY</v>
          </cell>
          <cell r="F3013">
            <v>2018</v>
          </cell>
          <cell r="S3013" t="str">
            <v>Coal</v>
          </cell>
        </row>
        <row r="3014">
          <cell r="A3014" t="str">
            <v>NY</v>
          </cell>
          <cell r="F3014">
            <v>2009</v>
          </cell>
          <cell r="N3014">
            <v>1046235.128</v>
          </cell>
          <cell r="R3014">
            <v>9975567.0079999994</v>
          </cell>
          <cell r="S3014" t="str">
            <v>Coal</v>
          </cell>
        </row>
        <row r="3015">
          <cell r="A3015" t="str">
            <v>NY</v>
          </cell>
          <cell r="F3015">
            <v>2010</v>
          </cell>
          <cell r="N3015">
            <v>1185860.763</v>
          </cell>
          <cell r="R3015">
            <v>11306859.872</v>
          </cell>
          <cell r="S3015" t="str">
            <v>Coal</v>
          </cell>
        </row>
        <row r="3016">
          <cell r="A3016" t="str">
            <v>NY</v>
          </cell>
          <cell r="F3016">
            <v>2011</v>
          </cell>
          <cell r="N3016">
            <v>742832.10400000005</v>
          </cell>
          <cell r="R3016">
            <v>7082753.6220000004</v>
          </cell>
          <cell r="S3016" t="str">
            <v>Coal</v>
          </cell>
        </row>
        <row r="3017">
          <cell r="A3017" t="str">
            <v>NY</v>
          </cell>
          <cell r="F3017">
            <v>2012</v>
          </cell>
          <cell r="N3017">
            <v>447775.26500000001</v>
          </cell>
          <cell r="R3017">
            <v>4269457.6880000001</v>
          </cell>
          <cell r="S3017" t="str">
            <v>Coal</v>
          </cell>
        </row>
        <row r="3018">
          <cell r="A3018" t="str">
            <v>NY</v>
          </cell>
          <cell r="F3018">
            <v>2013</v>
          </cell>
          <cell r="N3018">
            <v>530102.75600000005</v>
          </cell>
          <cell r="R3018">
            <v>5054385.32</v>
          </cell>
          <cell r="S3018" t="str">
            <v>Coal</v>
          </cell>
        </row>
        <row r="3019">
          <cell r="A3019" t="str">
            <v>NY</v>
          </cell>
          <cell r="F3019">
            <v>2014</v>
          </cell>
          <cell r="N3019">
            <v>786236.74100000004</v>
          </cell>
          <cell r="R3019">
            <v>7496630.6260000002</v>
          </cell>
          <cell r="S3019" t="str">
            <v>Coal</v>
          </cell>
        </row>
        <row r="3020">
          <cell r="A3020" t="str">
            <v>NY</v>
          </cell>
          <cell r="F3020">
            <v>2015</v>
          </cell>
          <cell r="N3020">
            <v>193694.16200000001</v>
          </cell>
          <cell r="R3020">
            <v>1846818.46</v>
          </cell>
          <cell r="S3020" t="str">
            <v>Coal</v>
          </cell>
        </row>
        <row r="3021">
          <cell r="A3021" t="str">
            <v>NY</v>
          </cell>
          <cell r="F3021">
            <v>2016</v>
          </cell>
          <cell r="N3021">
            <v>180915.51199999999</v>
          </cell>
          <cell r="R3021">
            <v>1724978.9269999999</v>
          </cell>
          <cell r="S3021" t="str">
            <v>Coal</v>
          </cell>
        </row>
        <row r="3022">
          <cell r="A3022" t="str">
            <v>NY</v>
          </cell>
          <cell r="F3022">
            <v>2017</v>
          </cell>
          <cell r="S3022" t="str">
            <v>Coal</v>
          </cell>
        </row>
        <row r="3023">
          <cell r="A3023" t="str">
            <v>NY</v>
          </cell>
          <cell r="F3023">
            <v>2018</v>
          </cell>
          <cell r="S3023" t="str">
            <v>Coal</v>
          </cell>
        </row>
        <row r="3024">
          <cell r="A3024" t="str">
            <v>NY</v>
          </cell>
          <cell r="F3024">
            <v>2009</v>
          </cell>
          <cell r="N3024">
            <v>512722.217</v>
          </cell>
          <cell r="R3024">
            <v>4888642.0360000003</v>
          </cell>
          <cell r="S3024" t="str">
            <v>Coal</v>
          </cell>
        </row>
        <row r="3025">
          <cell r="A3025" t="str">
            <v>NY</v>
          </cell>
          <cell r="F3025">
            <v>2010</v>
          </cell>
          <cell r="N3025">
            <v>467071.641</v>
          </cell>
          <cell r="R3025">
            <v>4453416.023</v>
          </cell>
          <cell r="S3025" t="str">
            <v>Coal</v>
          </cell>
        </row>
        <row r="3026">
          <cell r="A3026" t="str">
            <v>NY</v>
          </cell>
          <cell r="F3026">
            <v>2011</v>
          </cell>
          <cell r="N3026">
            <v>276846.549</v>
          </cell>
          <cell r="R3026">
            <v>2639624.71</v>
          </cell>
          <cell r="S3026" t="str">
            <v>Coal</v>
          </cell>
        </row>
        <row r="3027">
          <cell r="A3027" t="str">
            <v>NY</v>
          </cell>
          <cell r="F3027">
            <v>2012</v>
          </cell>
          <cell r="N3027">
            <v>137558.986</v>
          </cell>
          <cell r="R3027">
            <v>1311588.689</v>
          </cell>
          <cell r="S3027" t="str">
            <v>Coal</v>
          </cell>
        </row>
        <row r="3028">
          <cell r="A3028" t="str">
            <v>NY</v>
          </cell>
          <cell r="F3028">
            <v>2013</v>
          </cell>
          <cell r="N3028">
            <v>155070.647</v>
          </cell>
          <cell r="R3028">
            <v>1478555.969</v>
          </cell>
          <cell r="S3028" t="str">
            <v>Coal</v>
          </cell>
        </row>
        <row r="3029">
          <cell r="A3029" t="str">
            <v>NY</v>
          </cell>
          <cell r="F3029">
            <v>2014</v>
          </cell>
          <cell r="S3029" t="str">
            <v>Coal</v>
          </cell>
        </row>
        <row r="3030">
          <cell r="A3030" t="str">
            <v>NY</v>
          </cell>
          <cell r="F3030">
            <v>2015</v>
          </cell>
          <cell r="S3030" t="str">
            <v>Coal</v>
          </cell>
        </row>
        <row r="3031">
          <cell r="A3031" t="str">
            <v>NY</v>
          </cell>
          <cell r="F3031">
            <v>2016</v>
          </cell>
          <cell r="S3031" t="str">
            <v>Coal</v>
          </cell>
        </row>
        <row r="3032">
          <cell r="A3032" t="str">
            <v>NY</v>
          </cell>
          <cell r="F3032">
            <v>2017</v>
          </cell>
          <cell r="S3032" t="str">
            <v>Coal</v>
          </cell>
        </row>
        <row r="3033">
          <cell r="A3033" t="str">
            <v>NY</v>
          </cell>
          <cell r="F3033">
            <v>2018</v>
          </cell>
          <cell r="S3033" t="str">
            <v>Coal</v>
          </cell>
        </row>
        <row r="3034">
          <cell r="A3034" t="str">
            <v>NY</v>
          </cell>
          <cell r="F3034">
            <v>2019</v>
          </cell>
          <cell r="S3034" t="str">
            <v>Coal</v>
          </cell>
        </row>
        <row r="3035">
          <cell r="A3035" t="str">
            <v>NY</v>
          </cell>
          <cell r="F3035">
            <v>2020</v>
          </cell>
          <cell r="S3035" t="str">
            <v>Coal</v>
          </cell>
        </row>
        <row r="3036">
          <cell r="A3036" t="str">
            <v>NY</v>
          </cell>
          <cell r="F3036">
            <v>2009</v>
          </cell>
          <cell r="N3036">
            <v>489574.91</v>
          </cell>
          <cell r="R3036">
            <v>4667953.102</v>
          </cell>
          <cell r="S3036" t="str">
            <v>Coal</v>
          </cell>
        </row>
        <row r="3037">
          <cell r="A3037" t="str">
            <v>NY</v>
          </cell>
          <cell r="F3037">
            <v>2010</v>
          </cell>
          <cell r="N3037">
            <v>482199.674</v>
          </cell>
          <cell r="R3037">
            <v>4597643.0489999996</v>
          </cell>
          <cell r="S3037" t="str">
            <v>Coal</v>
          </cell>
        </row>
        <row r="3038">
          <cell r="A3038" t="str">
            <v>NY</v>
          </cell>
          <cell r="F3038">
            <v>2011</v>
          </cell>
          <cell r="N3038">
            <v>339555.68300000002</v>
          </cell>
          <cell r="R3038">
            <v>3237567.375</v>
          </cell>
          <cell r="S3038" t="str">
            <v>Coal</v>
          </cell>
        </row>
        <row r="3039">
          <cell r="A3039" t="str">
            <v>NY</v>
          </cell>
          <cell r="F3039">
            <v>2012</v>
          </cell>
          <cell r="N3039">
            <v>229974.11</v>
          </cell>
          <cell r="R3039">
            <v>2192709.4709999999</v>
          </cell>
          <cell r="S3039" t="str">
            <v>Coal</v>
          </cell>
        </row>
        <row r="3040">
          <cell r="A3040" t="str">
            <v>NY</v>
          </cell>
          <cell r="F3040">
            <v>2013</v>
          </cell>
          <cell r="N3040">
            <v>385196.18</v>
          </cell>
          <cell r="R3040">
            <v>3672774.7689999999</v>
          </cell>
          <cell r="S3040" t="str">
            <v>Coal</v>
          </cell>
        </row>
        <row r="3041">
          <cell r="A3041" t="str">
            <v>NY</v>
          </cell>
          <cell r="F3041">
            <v>2014</v>
          </cell>
          <cell r="N3041">
            <v>436704.413</v>
          </cell>
          <cell r="R3041">
            <v>4163857.7510000002</v>
          </cell>
          <cell r="S3041" t="str">
            <v>Coal</v>
          </cell>
        </row>
        <row r="3042">
          <cell r="A3042" t="str">
            <v>NY</v>
          </cell>
          <cell r="F3042">
            <v>2015</v>
          </cell>
          <cell r="N3042">
            <v>515509.65600000002</v>
          </cell>
          <cell r="R3042">
            <v>4915267.1960000005</v>
          </cell>
          <cell r="S3042" t="str">
            <v>Coal</v>
          </cell>
        </row>
        <row r="3043">
          <cell r="A3043" t="str">
            <v>NY</v>
          </cell>
          <cell r="F3043">
            <v>2016</v>
          </cell>
          <cell r="S3043" t="str">
            <v>Coal</v>
          </cell>
        </row>
        <row r="3044">
          <cell r="A3044" t="str">
            <v>NY</v>
          </cell>
          <cell r="F3044">
            <v>2017</v>
          </cell>
          <cell r="S3044" t="str">
            <v>Coal</v>
          </cell>
        </row>
        <row r="3045">
          <cell r="A3045" t="str">
            <v>NY</v>
          </cell>
          <cell r="F3045">
            <v>2018</v>
          </cell>
          <cell r="S3045" t="str">
            <v>Coal</v>
          </cell>
        </row>
        <row r="3046">
          <cell r="A3046" t="str">
            <v>NY</v>
          </cell>
          <cell r="F3046">
            <v>2019</v>
          </cell>
          <cell r="S3046" t="str">
            <v>Coal</v>
          </cell>
        </row>
        <row r="3047">
          <cell r="A3047" t="str">
            <v>NY</v>
          </cell>
          <cell r="F3047">
            <v>2020</v>
          </cell>
          <cell r="S3047" t="str">
            <v>Coal</v>
          </cell>
        </row>
        <row r="3048">
          <cell r="A3048" t="str">
            <v>NY</v>
          </cell>
          <cell r="F3048">
            <v>2009</v>
          </cell>
          <cell r="N3048">
            <v>996395.87699999998</v>
          </cell>
          <cell r="R3048">
            <v>9500364.523</v>
          </cell>
          <cell r="S3048" t="str">
            <v>Coal</v>
          </cell>
        </row>
        <row r="3049">
          <cell r="A3049" t="str">
            <v>NY</v>
          </cell>
          <cell r="F3049">
            <v>2010</v>
          </cell>
          <cell r="N3049">
            <v>1139579.83</v>
          </cell>
          <cell r="R3049">
            <v>10865601.839</v>
          </cell>
          <cell r="S3049" t="str">
            <v>Coal</v>
          </cell>
        </row>
        <row r="3050">
          <cell r="A3050" t="str">
            <v>NY</v>
          </cell>
          <cell r="F3050">
            <v>2011</v>
          </cell>
          <cell r="N3050">
            <v>827199.33700000006</v>
          </cell>
          <cell r="R3050">
            <v>7887150.7520000003</v>
          </cell>
          <cell r="S3050" t="str">
            <v>Coal</v>
          </cell>
        </row>
        <row r="3051">
          <cell r="A3051" t="str">
            <v>NY</v>
          </cell>
          <cell r="F3051">
            <v>2012</v>
          </cell>
          <cell r="N3051">
            <v>228592.29</v>
          </cell>
          <cell r="R3051">
            <v>2179580.2760000001</v>
          </cell>
          <cell r="S3051" t="str">
            <v>Coal</v>
          </cell>
        </row>
        <row r="3052">
          <cell r="A3052" t="str">
            <v>NY</v>
          </cell>
          <cell r="F3052">
            <v>2013</v>
          </cell>
          <cell r="S3052" t="str">
            <v>Coal</v>
          </cell>
        </row>
        <row r="3053">
          <cell r="A3053" t="str">
            <v>NY</v>
          </cell>
          <cell r="F3053">
            <v>2014</v>
          </cell>
          <cell r="S3053" t="str">
            <v>Coal</v>
          </cell>
        </row>
        <row r="3054">
          <cell r="A3054" t="str">
            <v>NY</v>
          </cell>
          <cell r="F3054">
            <v>2015</v>
          </cell>
          <cell r="S3054" t="str">
            <v>Coal</v>
          </cell>
        </row>
        <row r="3055">
          <cell r="A3055" t="str">
            <v>NY</v>
          </cell>
          <cell r="F3055">
            <v>2016</v>
          </cell>
          <cell r="S3055" t="str">
            <v>Coal</v>
          </cell>
        </row>
        <row r="3056">
          <cell r="A3056" t="str">
            <v>NY</v>
          </cell>
          <cell r="F3056">
            <v>2017</v>
          </cell>
          <cell r="S3056" t="str">
            <v>Coal</v>
          </cell>
        </row>
        <row r="3057">
          <cell r="A3057" t="str">
            <v>NY</v>
          </cell>
          <cell r="F3057">
            <v>2018</v>
          </cell>
          <cell r="S3057" t="str">
            <v>Coal</v>
          </cell>
        </row>
        <row r="3058">
          <cell r="A3058" t="str">
            <v>NY</v>
          </cell>
          <cell r="F3058">
            <v>2019</v>
          </cell>
          <cell r="S3058" t="str">
            <v>Coal</v>
          </cell>
        </row>
        <row r="3059">
          <cell r="A3059" t="str">
            <v>NY</v>
          </cell>
          <cell r="F3059">
            <v>2020</v>
          </cell>
          <cell r="S3059" t="str">
            <v>Coal</v>
          </cell>
        </row>
        <row r="3060">
          <cell r="A3060" t="str">
            <v>NY</v>
          </cell>
          <cell r="F3060">
            <v>2009</v>
          </cell>
          <cell r="N3060">
            <v>894009.62699999998</v>
          </cell>
          <cell r="R3060">
            <v>8524150.3489999995</v>
          </cell>
          <cell r="S3060" t="str">
            <v>Coal</v>
          </cell>
        </row>
        <row r="3061">
          <cell r="A3061" t="str">
            <v>NY</v>
          </cell>
          <cell r="F3061">
            <v>2010</v>
          </cell>
          <cell r="N3061">
            <v>978576.60199999996</v>
          </cell>
          <cell r="R3061">
            <v>9330465.5960000008</v>
          </cell>
          <cell r="S3061" t="str">
            <v>Coal</v>
          </cell>
        </row>
        <row r="3062">
          <cell r="A3062" t="str">
            <v>NY</v>
          </cell>
          <cell r="F3062">
            <v>2011</v>
          </cell>
          <cell r="N3062">
            <v>784515.35199999996</v>
          </cell>
          <cell r="R3062">
            <v>7480170.1380000003</v>
          </cell>
          <cell r="S3062" t="str">
            <v>Coal</v>
          </cell>
        </row>
        <row r="3063">
          <cell r="A3063" t="str">
            <v>NY</v>
          </cell>
          <cell r="F3063">
            <v>2012</v>
          </cell>
          <cell r="N3063">
            <v>134653.954</v>
          </cell>
          <cell r="R3063">
            <v>1283888.6359999999</v>
          </cell>
          <cell r="S3063" t="str">
            <v>Coal</v>
          </cell>
        </row>
        <row r="3064">
          <cell r="A3064" t="str">
            <v>NY</v>
          </cell>
          <cell r="F3064">
            <v>2013</v>
          </cell>
          <cell r="S3064" t="str">
            <v>Coal</v>
          </cell>
        </row>
        <row r="3065">
          <cell r="A3065" t="str">
            <v>NY</v>
          </cell>
          <cell r="F3065">
            <v>2014</v>
          </cell>
          <cell r="S3065" t="str">
            <v>Coal</v>
          </cell>
        </row>
        <row r="3066">
          <cell r="A3066" t="str">
            <v>NY</v>
          </cell>
          <cell r="F3066">
            <v>2015</v>
          </cell>
          <cell r="S3066" t="str">
            <v>Coal</v>
          </cell>
        </row>
        <row r="3067">
          <cell r="A3067" t="str">
            <v>NY</v>
          </cell>
          <cell r="F3067">
            <v>2016</v>
          </cell>
          <cell r="S3067" t="str">
            <v>Coal</v>
          </cell>
        </row>
        <row r="3068">
          <cell r="A3068" t="str">
            <v>NY</v>
          </cell>
          <cell r="F3068">
            <v>2017</v>
          </cell>
          <cell r="S3068" t="str">
            <v>Coal</v>
          </cell>
        </row>
        <row r="3069">
          <cell r="A3069" t="str">
            <v>NY</v>
          </cell>
          <cell r="F3069">
            <v>2018</v>
          </cell>
          <cell r="S3069" t="str">
            <v>Coal</v>
          </cell>
        </row>
        <row r="3070">
          <cell r="A3070" t="str">
            <v>NY</v>
          </cell>
          <cell r="F3070">
            <v>2019</v>
          </cell>
          <cell r="S3070" t="str">
            <v>Coal</v>
          </cell>
        </row>
        <row r="3071">
          <cell r="A3071" t="str">
            <v>NY</v>
          </cell>
          <cell r="F3071">
            <v>2020</v>
          </cell>
          <cell r="S3071" t="str">
            <v>Coal</v>
          </cell>
        </row>
        <row r="3072">
          <cell r="A3072" t="str">
            <v>NY</v>
          </cell>
          <cell r="F3072">
            <v>2009</v>
          </cell>
          <cell r="N3072">
            <v>29577.69</v>
          </cell>
          <cell r="R3072">
            <v>365434.33</v>
          </cell>
          <cell r="S3072" t="str">
            <v>Residual Oil</v>
          </cell>
        </row>
        <row r="3073">
          <cell r="A3073" t="str">
            <v>NY</v>
          </cell>
          <cell r="F3073">
            <v>2010</v>
          </cell>
          <cell r="N3073">
            <v>35619.544000000002</v>
          </cell>
          <cell r="R3073">
            <v>440072.04200000002</v>
          </cell>
          <cell r="S3073" t="str">
            <v>Residual Oil</v>
          </cell>
        </row>
        <row r="3074">
          <cell r="A3074" t="str">
            <v>NY</v>
          </cell>
          <cell r="F3074">
            <v>2011</v>
          </cell>
          <cell r="N3074">
            <v>41615.050000000003</v>
          </cell>
          <cell r="R3074">
            <v>514146.94400000002</v>
          </cell>
          <cell r="S3074" t="str">
            <v>Residual Oil</v>
          </cell>
        </row>
        <row r="3075">
          <cell r="A3075" t="str">
            <v>NY</v>
          </cell>
          <cell r="F3075">
            <v>2012</v>
          </cell>
          <cell r="N3075">
            <v>26696.981</v>
          </cell>
          <cell r="R3075">
            <v>329846.788</v>
          </cell>
          <cell r="S3075" t="str">
            <v>Residual Oil</v>
          </cell>
        </row>
        <row r="3076">
          <cell r="A3076" t="str">
            <v>NY</v>
          </cell>
          <cell r="F3076">
            <v>2013</v>
          </cell>
          <cell r="N3076">
            <v>46964.917000000001</v>
          </cell>
          <cell r="R3076">
            <v>580235.50899999996</v>
          </cell>
          <cell r="S3076" t="str">
            <v>Residual Oil</v>
          </cell>
        </row>
        <row r="3077">
          <cell r="A3077" t="str">
            <v>NY</v>
          </cell>
          <cell r="F3077">
            <v>2014</v>
          </cell>
          <cell r="N3077">
            <v>46463.612999999998</v>
          </cell>
          <cell r="R3077">
            <v>574048.89500000002</v>
          </cell>
          <cell r="S3077" t="str">
            <v>Residual Oil</v>
          </cell>
        </row>
        <row r="3078">
          <cell r="A3078" t="str">
            <v>NY</v>
          </cell>
          <cell r="F3078">
            <v>2015</v>
          </cell>
          <cell r="N3078">
            <v>36402.415000000001</v>
          </cell>
          <cell r="R3078">
            <v>449742.88900000002</v>
          </cell>
          <cell r="S3078" t="str">
            <v>Residual Oil</v>
          </cell>
        </row>
        <row r="3079">
          <cell r="A3079" t="str">
            <v>NY</v>
          </cell>
          <cell r="F3079">
            <v>2016</v>
          </cell>
          <cell r="N3079">
            <v>17308.708999999999</v>
          </cell>
          <cell r="R3079">
            <v>213845.35500000001</v>
          </cell>
          <cell r="S3079" t="str">
            <v>Residual Oil</v>
          </cell>
        </row>
        <row r="3080">
          <cell r="A3080" t="str">
            <v>NY</v>
          </cell>
          <cell r="F3080">
            <v>2017</v>
          </cell>
          <cell r="N3080">
            <v>17425.733</v>
          </cell>
          <cell r="R3080">
            <v>215925.46799999999</v>
          </cell>
          <cell r="S3080" t="str">
            <v>Residual Oil</v>
          </cell>
        </row>
        <row r="3081">
          <cell r="A3081" t="str">
            <v>NY</v>
          </cell>
          <cell r="F3081">
            <v>2018</v>
          </cell>
          <cell r="N3081">
            <v>25074.573</v>
          </cell>
          <cell r="R3081">
            <v>309804.60200000001</v>
          </cell>
          <cell r="S3081" t="str">
            <v>Residual Oil</v>
          </cell>
        </row>
        <row r="3082">
          <cell r="A3082" t="str">
            <v>NY</v>
          </cell>
          <cell r="F3082">
            <v>2019</v>
          </cell>
          <cell r="N3082">
            <v>14225.475</v>
          </cell>
          <cell r="R3082">
            <v>176872.42800000001</v>
          </cell>
          <cell r="S3082" t="str">
            <v>Residual Oil</v>
          </cell>
        </row>
        <row r="3083">
          <cell r="A3083" t="str">
            <v>NY</v>
          </cell>
          <cell r="F3083">
            <v>2020</v>
          </cell>
          <cell r="N3083">
            <v>26759.94</v>
          </cell>
          <cell r="R3083">
            <v>342353.565</v>
          </cell>
          <cell r="S3083" t="str">
            <v>Residual Oil</v>
          </cell>
        </row>
        <row r="3084">
          <cell r="A3084" t="str">
            <v>NY</v>
          </cell>
          <cell r="F3084">
            <v>2021</v>
          </cell>
          <cell r="N3084">
            <v>19078.304</v>
          </cell>
          <cell r="R3084">
            <v>235712.652</v>
          </cell>
          <cell r="S3084" t="str">
            <v>Residual Oil</v>
          </cell>
        </row>
        <row r="3085">
          <cell r="A3085" t="str">
            <v>NY</v>
          </cell>
          <cell r="F3085">
            <v>2022</v>
          </cell>
          <cell r="N3085">
            <v>25199.886999999999</v>
          </cell>
          <cell r="R3085">
            <v>311337.598</v>
          </cell>
          <cell r="S3085" t="str">
            <v>Residual Oil</v>
          </cell>
        </row>
        <row r="3086">
          <cell r="A3086" t="str">
            <v>NY</v>
          </cell>
          <cell r="F3086">
            <v>2023</v>
          </cell>
          <cell r="N3086">
            <v>21260.014999999999</v>
          </cell>
          <cell r="R3086">
            <v>262664.56699999998</v>
          </cell>
          <cell r="S3086" t="str">
            <v>Residual Oil</v>
          </cell>
        </row>
        <row r="3087">
          <cell r="A3087" t="str">
            <v>NY</v>
          </cell>
          <cell r="F3087">
            <v>2009</v>
          </cell>
          <cell r="N3087">
            <v>47276.135000000002</v>
          </cell>
          <cell r="R3087">
            <v>589690.89800000004</v>
          </cell>
          <cell r="S3087" t="str">
            <v>Residual Oil</v>
          </cell>
        </row>
        <row r="3088">
          <cell r="A3088" t="str">
            <v>NY</v>
          </cell>
          <cell r="F3088">
            <v>2010</v>
          </cell>
          <cell r="N3088">
            <v>34042.408000000003</v>
          </cell>
          <cell r="R3088">
            <v>426288.91200000001</v>
          </cell>
          <cell r="S3088" t="str">
            <v>Residual Oil</v>
          </cell>
        </row>
        <row r="3089">
          <cell r="A3089" t="str">
            <v>NY</v>
          </cell>
          <cell r="F3089">
            <v>2011</v>
          </cell>
          <cell r="N3089">
            <v>29045.043000000001</v>
          </cell>
          <cell r="R3089">
            <v>359897.48599999998</v>
          </cell>
          <cell r="S3089" t="str">
            <v>Residual Oil</v>
          </cell>
        </row>
        <row r="3090">
          <cell r="A3090" t="str">
            <v>NY</v>
          </cell>
          <cell r="F3090">
            <v>2012</v>
          </cell>
          <cell r="N3090">
            <v>39069.987999999998</v>
          </cell>
          <cell r="R3090">
            <v>529348.33100000001</v>
          </cell>
          <cell r="S3090" t="str">
            <v>Residual Oil</v>
          </cell>
        </row>
        <row r="3091">
          <cell r="A3091" t="str">
            <v>NY</v>
          </cell>
          <cell r="F3091">
            <v>2013</v>
          </cell>
          <cell r="N3091">
            <v>45215.786999999997</v>
          </cell>
          <cell r="R3091">
            <v>559347.92099999997</v>
          </cell>
          <cell r="S3091" t="str">
            <v>Residual Oil</v>
          </cell>
        </row>
        <row r="3092">
          <cell r="A3092" t="str">
            <v>NY</v>
          </cell>
          <cell r="F3092">
            <v>2014</v>
          </cell>
          <cell r="N3092">
            <v>43204.317999999999</v>
          </cell>
          <cell r="R3092">
            <v>537111.95799999998</v>
          </cell>
          <cell r="S3092" t="str">
            <v>Residual Oil</v>
          </cell>
        </row>
        <row r="3093">
          <cell r="A3093" t="str">
            <v>NY</v>
          </cell>
          <cell r="F3093">
            <v>2015</v>
          </cell>
          <cell r="N3093">
            <v>35117.082000000002</v>
          </cell>
          <cell r="R3093">
            <v>439988.64600000001</v>
          </cell>
          <cell r="S3093" t="str">
            <v>Residual Oil</v>
          </cell>
        </row>
        <row r="3094">
          <cell r="A3094" t="str">
            <v>NY</v>
          </cell>
          <cell r="F3094">
            <v>2016</v>
          </cell>
          <cell r="N3094">
            <v>23659.030999999999</v>
          </cell>
          <cell r="R3094">
            <v>297564</v>
          </cell>
          <cell r="S3094" t="str">
            <v>Residual Oil</v>
          </cell>
        </row>
        <row r="3095">
          <cell r="A3095" t="str">
            <v>NY</v>
          </cell>
          <cell r="F3095">
            <v>2017</v>
          </cell>
          <cell r="N3095">
            <v>20810.603999999999</v>
          </cell>
          <cell r="R3095">
            <v>263250.93699999998</v>
          </cell>
          <cell r="S3095" t="str">
            <v>Residual Oil</v>
          </cell>
        </row>
        <row r="3096">
          <cell r="A3096" t="str">
            <v>NY</v>
          </cell>
          <cell r="F3096">
            <v>2018</v>
          </cell>
          <cell r="N3096">
            <v>23976.133000000002</v>
          </cell>
          <cell r="R3096">
            <v>304427.03700000001</v>
          </cell>
          <cell r="S3096" t="str">
            <v>Residual Oil</v>
          </cell>
        </row>
        <row r="3097">
          <cell r="A3097" t="str">
            <v>NY</v>
          </cell>
          <cell r="F3097">
            <v>2019</v>
          </cell>
          <cell r="N3097">
            <v>22406.657999999999</v>
          </cell>
          <cell r="R3097">
            <v>288343.47600000002</v>
          </cell>
          <cell r="S3097" t="str">
            <v>Residual Oil</v>
          </cell>
        </row>
        <row r="3098">
          <cell r="A3098" t="str">
            <v>NY</v>
          </cell>
          <cell r="F3098">
            <v>2020</v>
          </cell>
          <cell r="N3098">
            <v>21024.157999999999</v>
          </cell>
          <cell r="R3098">
            <v>264104.89</v>
          </cell>
          <cell r="S3098" t="str">
            <v>Residual Oil</v>
          </cell>
        </row>
        <row r="3099">
          <cell r="A3099" t="str">
            <v>NY</v>
          </cell>
          <cell r="F3099">
            <v>2021</v>
          </cell>
          <cell r="N3099">
            <v>16718.098000000002</v>
          </cell>
          <cell r="R3099">
            <v>211965.15599999999</v>
          </cell>
          <cell r="S3099" t="str">
            <v>Residual Oil</v>
          </cell>
        </row>
        <row r="3100">
          <cell r="A3100" t="str">
            <v>NY</v>
          </cell>
          <cell r="F3100">
            <v>2022</v>
          </cell>
          <cell r="N3100">
            <v>34834.712</v>
          </cell>
          <cell r="R3100">
            <v>435534.83600000001</v>
          </cell>
          <cell r="S3100" t="str">
            <v>Residual Oil</v>
          </cell>
        </row>
        <row r="3101">
          <cell r="A3101" t="str">
            <v>NY</v>
          </cell>
          <cell r="F3101">
            <v>2023</v>
          </cell>
          <cell r="N3101">
            <v>35564.093999999997</v>
          </cell>
          <cell r="R3101">
            <v>443492.23200000002</v>
          </cell>
          <cell r="S3101" t="str">
            <v>Residual Oil</v>
          </cell>
        </row>
        <row r="3102">
          <cell r="A3102" t="str">
            <v>NY</v>
          </cell>
          <cell r="F3102">
            <v>2009</v>
          </cell>
          <cell r="N3102">
            <v>105188.099</v>
          </cell>
          <cell r="R3102">
            <v>1639877.79</v>
          </cell>
          <cell r="S3102" t="str">
            <v>Other</v>
          </cell>
        </row>
        <row r="3103">
          <cell r="A3103" t="str">
            <v>NY</v>
          </cell>
          <cell r="F3103">
            <v>2010</v>
          </cell>
          <cell r="N3103">
            <v>133614.079</v>
          </cell>
          <cell r="R3103">
            <v>2253926.719</v>
          </cell>
          <cell r="S3103" t="str">
            <v>Other</v>
          </cell>
        </row>
        <row r="3104">
          <cell r="A3104" t="str">
            <v>NY</v>
          </cell>
          <cell r="F3104">
            <v>2011</v>
          </cell>
          <cell r="N3104">
            <v>145208.823</v>
          </cell>
          <cell r="R3104">
            <v>2449526.9</v>
          </cell>
          <cell r="S3104" t="str">
            <v>Other</v>
          </cell>
        </row>
        <row r="3105">
          <cell r="A3105" t="str">
            <v>NY</v>
          </cell>
          <cell r="F3105">
            <v>2012</v>
          </cell>
          <cell r="N3105">
            <v>255069.66</v>
          </cell>
          <cell r="R3105">
            <v>4302777.5729999999</v>
          </cell>
          <cell r="S3105" t="str">
            <v>Other</v>
          </cell>
        </row>
        <row r="3106">
          <cell r="A3106" t="str">
            <v>NY</v>
          </cell>
          <cell r="F3106">
            <v>2013</v>
          </cell>
          <cell r="N3106">
            <v>718275.027</v>
          </cell>
          <cell r="R3106">
            <v>12077527.029999999</v>
          </cell>
          <cell r="S3106" t="str">
            <v>Natural Gas</v>
          </cell>
        </row>
        <row r="3107">
          <cell r="A3107" t="str">
            <v>NY</v>
          </cell>
          <cell r="F3107">
            <v>2014</v>
          </cell>
          <cell r="N3107">
            <v>855240.40099999995</v>
          </cell>
          <cell r="R3107">
            <v>14191048.791999999</v>
          </cell>
          <cell r="S3107" t="str">
            <v>Natural Gas</v>
          </cell>
        </row>
        <row r="3108">
          <cell r="A3108" t="str">
            <v>NY</v>
          </cell>
          <cell r="F3108">
            <v>2015</v>
          </cell>
          <cell r="N3108">
            <v>800948.53799999994</v>
          </cell>
          <cell r="R3108">
            <v>13296737.387</v>
          </cell>
          <cell r="S3108" t="str">
            <v>Natural Gas</v>
          </cell>
        </row>
        <row r="3109">
          <cell r="A3109" t="str">
            <v>NY</v>
          </cell>
          <cell r="F3109">
            <v>2016</v>
          </cell>
          <cell r="N3109">
            <v>516654.43099999998</v>
          </cell>
          <cell r="R3109">
            <v>8674518.3900000006</v>
          </cell>
          <cell r="S3109" t="str">
            <v>Natural Gas</v>
          </cell>
        </row>
        <row r="3110">
          <cell r="A3110" t="str">
            <v>NY</v>
          </cell>
          <cell r="F3110">
            <v>2017</v>
          </cell>
          <cell r="N3110">
            <v>613512.9</v>
          </cell>
          <cell r="R3110">
            <v>10318134.768999999</v>
          </cell>
          <cell r="S3110" t="str">
            <v>Natural Gas</v>
          </cell>
        </row>
        <row r="3111">
          <cell r="A3111" t="str">
            <v>NY</v>
          </cell>
          <cell r="F3111">
            <v>2018</v>
          </cell>
          <cell r="N3111">
            <v>168862.17199999999</v>
          </cell>
          <cell r="R3111">
            <v>2669110.6770000001</v>
          </cell>
          <cell r="S3111" t="str">
            <v>Natural Gas</v>
          </cell>
        </row>
        <row r="3112">
          <cell r="A3112" t="str">
            <v>NY</v>
          </cell>
          <cell r="F3112">
            <v>2019</v>
          </cell>
          <cell r="N3112">
            <v>91813.638000000006</v>
          </cell>
          <cell r="R3112">
            <v>1548383.54</v>
          </cell>
          <cell r="S3112" t="str">
            <v>Natural Gas</v>
          </cell>
        </row>
        <row r="3113">
          <cell r="A3113" t="str">
            <v>NY</v>
          </cell>
          <cell r="F3113">
            <v>2020</v>
          </cell>
          <cell r="N3113">
            <v>261503.253</v>
          </cell>
          <cell r="R3113">
            <v>4410846.8169999998</v>
          </cell>
          <cell r="S3113" t="str">
            <v>Natural Gas</v>
          </cell>
        </row>
        <row r="3114">
          <cell r="A3114" t="str">
            <v>NY</v>
          </cell>
          <cell r="F3114">
            <v>2021</v>
          </cell>
          <cell r="N3114">
            <v>393328.99300000002</v>
          </cell>
          <cell r="R3114">
            <v>6635090.9009999996</v>
          </cell>
          <cell r="S3114" t="str">
            <v>Natural Gas</v>
          </cell>
        </row>
        <row r="3115">
          <cell r="A3115" t="str">
            <v>NY</v>
          </cell>
          <cell r="F3115">
            <v>2022</v>
          </cell>
          <cell r="N3115">
            <v>607209.32900000003</v>
          </cell>
          <cell r="R3115">
            <v>10081195.926999999</v>
          </cell>
          <cell r="S3115" t="str">
            <v>Natural Gas</v>
          </cell>
        </row>
        <row r="3116">
          <cell r="A3116" t="str">
            <v>NY</v>
          </cell>
          <cell r="F3116">
            <v>2023</v>
          </cell>
          <cell r="N3116">
            <v>415637.54599999997</v>
          </cell>
          <cell r="R3116">
            <v>6994960.5319999997</v>
          </cell>
          <cell r="S3116" t="str">
            <v>Natural Gas</v>
          </cell>
        </row>
        <row r="3117">
          <cell r="A3117" t="str">
            <v>NY</v>
          </cell>
          <cell r="F3117">
            <v>2009</v>
          </cell>
          <cell r="N3117">
            <v>26792.679</v>
          </cell>
          <cell r="R3117">
            <v>413966.54700000002</v>
          </cell>
          <cell r="S3117" t="str">
            <v>Other</v>
          </cell>
        </row>
        <row r="3118">
          <cell r="A3118" t="str">
            <v>NY</v>
          </cell>
          <cell r="F3118">
            <v>2010</v>
          </cell>
          <cell r="N3118">
            <v>91273.487999999998</v>
          </cell>
          <cell r="R3118">
            <v>1539715.3529999999</v>
          </cell>
          <cell r="S3118" t="str">
            <v>Other</v>
          </cell>
        </row>
        <row r="3119">
          <cell r="A3119" t="str">
            <v>NY</v>
          </cell>
          <cell r="F3119">
            <v>2011</v>
          </cell>
          <cell r="N3119">
            <v>10735.647999999999</v>
          </cell>
          <cell r="R3119">
            <v>181099.908</v>
          </cell>
          <cell r="S3119" t="str">
            <v>Other</v>
          </cell>
        </row>
        <row r="3120">
          <cell r="A3120" t="str">
            <v>NY</v>
          </cell>
          <cell r="F3120">
            <v>2012</v>
          </cell>
          <cell r="N3120">
            <v>9154.1540000000005</v>
          </cell>
          <cell r="R3120">
            <v>154423.766</v>
          </cell>
          <cell r="S3120" t="str">
            <v>Other</v>
          </cell>
        </row>
        <row r="3121">
          <cell r="A3121" t="str">
            <v>NY</v>
          </cell>
          <cell r="F3121">
            <v>2013</v>
          </cell>
          <cell r="N3121">
            <v>56368.946000000004</v>
          </cell>
          <cell r="R3121">
            <v>950907.60699999996</v>
          </cell>
          <cell r="S3121" t="str">
            <v>Natural Gas</v>
          </cell>
        </row>
        <row r="3122">
          <cell r="A3122" t="str">
            <v>NY</v>
          </cell>
          <cell r="F3122">
            <v>2014</v>
          </cell>
          <cell r="N3122">
            <v>69340.31</v>
          </cell>
          <cell r="R3122">
            <v>1169710.798</v>
          </cell>
          <cell r="S3122" t="str">
            <v>Natural Gas</v>
          </cell>
        </row>
        <row r="3123">
          <cell r="A3123" t="str">
            <v>NY</v>
          </cell>
          <cell r="F3123">
            <v>2015</v>
          </cell>
          <cell r="N3123">
            <v>103261.28200000001</v>
          </cell>
          <cell r="R3123">
            <v>1741361.3659999999</v>
          </cell>
          <cell r="S3123" t="str">
            <v>Natural Gas</v>
          </cell>
        </row>
        <row r="3124">
          <cell r="A3124" t="str">
            <v>NY</v>
          </cell>
          <cell r="F3124">
            <v>2016</v>
          </cell>
          <cell r="N3124">
            <v>352326.29200000002</v>
          </cell>
          <cell r="R3124">
            <v>5943400.8099999996</v>
          </cell>
          <cell r="S3124" t="str">
            <v>Natural Gas</v>
          </cell>
        </row>
        <row r="3125">
          <cell r="A3125" t="str">
            <v>NY</v>
          </cell>
          <cell r="F3125">
            <v>2017</v>
          </cell>
          <cell r="N3125">
            <v>161991.359</v>
          </cell>
          <cell r="R3125">
            <v>2698396.6519999998</v>
          </cell>
          <cell r="S3125" t="str">
            <v>Natural Gas</v>
          </cell>
        </row>
        <row r="3126">
          <cell r="A3126" t="str">
            <v>NY</v>
          </cell>
          <cell r="F3126">
            <v>2018</v>
          </cell>
          <cell r="N3126">
            <v>161837.02600000001</v>
          </cell>
          <cell r="R3126">
            <v>2729605.7239999999</v>
          </cell>
          <cell r="S3126" t="str">
            <v>Natural Gas</v>
          </cell>
        </row>
        <row r="3127">
          <cell r="A3127" t="str">
            <v>NY</v>
          </cell>
          <cell r="F3127">
            <v>2019</v>
          </cell>
          <cell r="N3127">
            <v>102291.352</v>
          </cell>
          <cell r="R3127">
            <v>1725556.406</v>
          </cell>
          <cell r="S3127" t="str">
            <v>Natural Gas</v>
          </cell>
        </row>
        <row r="3128">
          <cell r="A3128" t="str">
            <v>NY</v>
          </cell>
          <cell r="F3128">
            <v>2020</v>
          </cell>
          <cell r="N3128">
            <v>156369.67000000001</v>
          </cell>
          <cell r="R3128">
            <v>2637817.7740000002</v>
          </cell>
          <cell r="S3128" t="str">
            <v>Natural Gas</v>
          </cell>
        </row>
        <row r="3129">
          <cell r="A3129" t="str">
            <v>NY</v>
          </cell>
          <cell r="F3129">
            <v>2021</v>
          </cell>
          <cell r="N3129">
            <v>210649.88</v>
          </cell>
          <cell r="R3129">
            <v>3551428.0180000002</v>
          </cell>
          <cell r="S3129" t="str">
            <v>Natural Gas</v>
          </cell>
        </row>
        <row r="3130">
          <cell r="A3130" t="str">
            <v>NY</v>
          </cell>
          <cell r="F3130">
            <v>2022</v>
          </cell>
          <cell r="N3130">
            <v>298187.147</v>
          </cell>
          <cell r="R3130">
            <v>5028768.0889999997</v>
          </cell>
          <cell r="S3130" t="str">
            <v>Natural Gas</v>
          </cell>
        </row>
        <row r="3131">
          <cell r="A3131" t="str">
            <v>NY</v>
          </cell>
          <cell r="F3131">
            <v>2023</v>
          </cell>
          <cell r="N3131">
            <v>150673.429</v>
          </cell>
          <cell r="R3131">
            <v>2537440.1329999999</v>
          </cell>
          <cell r="S3131" t="str">
            <v>Natural Gas</v>
          </cell>
        </row>
        <row r="3132">
          <cell r="A3132" t="str">
            <v>NY</v>
          </cell>
          <cell r="F3132">
            <v>2009</v>
          </cell>
          <cell r="N3132">
            <v>150.43</v>
          </cell>
          <cell r="R3132">
            <v>2204.0810000000001</v>
          </cell>
          <cell r="S3132" t="str">
            <v>Natural Gas</v>
          </cell>
        </row>
        <row r="3133">
          <cell r="A3133" t="str">
            <v>NY</v>
          </cell>
          <cell r="F3133">
            <v>2010</v>
          </cell>
          <cell r="N3133">
            <v>210.05</v>
          </cell>
          <cell r="R3133">
            <v>2589.875</v>
          </cell>
          <cell r="S3133" t="str">
            <v>Natural Gas</v>
          </cell>
        </row>
        <row r="3134">
          <cell r="A3134" t="str">
            <v>NY</v>
          </cell>
          <cell r="F3134">
            <v>2011</v>
          </cell>
          <cell r="N3134">
            <v>160.07499999999999</v>
          </cell>
          <cell r="R3134">
            <v>1973.375</v>
          </cell>
          <cell r="S3134" t="str">
            <v>Natural Gas</v>
          </cell>
        </row>
        <row r="3135">
          <cell r="A3135" t="str">
            <v>NY</v>
          </cell>
          <cell r="F3135">
            <v>2012</v>
          </cell>
          <cell r="N3135">
            <v>272.52499999999998</v>
          </cell>
          <cell r="R3135">
            <v>4077.1</v>
          </cell>
          <cell r="S3135" t="str">
            <v>Natural Gas</v>
          </cell>
        </row>
        <row r="3136">
          <cell r="A3136" t="str">
            <v>NY</v>
          </cell>
          <cell r="F3136">
            <v>2013</v>
          </cell>
          <cell r="N3136">
            <v>257.26</v>
          </cell>
          <cell r="R3136">
            <v>4330.0050000000001</v>
          </cell>
          <cell r="S3136" t="str">
            <v>Natural Gas</v>
          </cell>
        </row>
        <row r="3137">
          <cell r="A3137" t="str">
            <v>NY</v>
          </cell>
          <cell r="F3137">
            <v>2014</v>
          </cell>
          <cell r="N3137">
            <v>233.971</v>
          </cell>
          <cell r="R3137">
            <v>3933.6</v>
          </cell>
          <cell r="S3137" t="str">
            <v>Natural Gas</v>
          </cell>
        </row>
        <row r="3138">
          <cell r="A3138" t="str">
            <v>NY</v>
          </cell>
          <cell r="F3138">
            <v>2015</v>
          </cell>
          <cell r="N3138">
            <v>142.096</v>
          </cell>
          <cell r="R3138">
            <v>2389.1030000000001</v>
          </cell>
          <cell r="S3138" t="str">
            <v>Natural Gas</v>
          </cell>
        </row>
        <row r="3139">
          <cell r="A3139" t="str">
            <v>NY</v>
          </cell>
          <cell r="F3139">
            <v>2016</v>
          </cell>
          <cell r="N3139">
            <v>370.84</v>
          </cell>
          <cell r="R3139">
            <v>6178.03</v>
          </cell>
          <cell r="S3139" t="str">
            <v>Natural Gas</v>
          </cell>
        </row>
        <row r="3140">
          <cell r="A3140" t="str">
            <v>NY</v>
          </cell>
          <cell r="F3140">
            <v>2017</v>
          </cell>
          <cell r="N3140">
            <v>448.49900000000002</v>
          </cell>
          <cell r="R3140">
            <v>7537.3609999999999</v>
          </cell>
          <cell r="S3140" t="str">
            <v>Natural Gas</v>
          </cell>
        </row>
        <row r="3141">
          <cell r="A3141" t="str">
            <v>NY</v>
          </cell>
          <cell r="F3141">
            <v>2018</v>
          </cell>
          <cell r="N3141">
            <v>356.55399999999997</v>
          </cell>
          <cell r="R3141">
            <v>5966.7169999999996</v>
          </cell>
          <cell r="S3141" t="str">
            <v>Natural Gas</v>
          </cell>
        </row>
        <row r="3142">
          <cell r="A3142" t="str">
            <v>NY</v>
          </cell>
          <cell r="F3142">
            <v>2019</v>
          </cell>
          <cell r="N3142">
            <v>326.37299999999999</v>
          </cell>
          <cell r="R3142">
            <v>5493.2659999999996</v>
          </cell>
          <cell r="S3142" t="str">
            <v>Natural Gas</v>
          </cell>
        </row>
        <row r="3143">
          <cell r="A3143" t="str">
            <v>NY</v>
          </cell>
          <cell r="F3143">
            <v>2020</v>
          </cell>
          <cell r="N3143">
            <v>227.96899999999999</v>
          </cell>
          <cell r="R3143">
            <v>3835.2469999999998</v>
          </cell>
          <cell r="S3143" t="str">
            <v>Natural Gas</v>
          </cell>
        </row>
        <row r="3144">
          <cell r="A3144" t="str">
            <v>NY</v>
          </cell>
          <cell r="F3144">
            <v>2021</v>
          </cell>
          <cell r="N3144">
            <v>193.75800000000001</v>
          </cell>
          <cell r="R3144">
            <v>3260.0140000000001</v>
          </cell>
          <cell r="S3144" t="str">
            <v>Natural Gas</v>
          </cell>
        </row>
        <row r="3145">
          <cell r="A3145" t="str">
            <v>NY</v>
          </cell>
          <cell r="F3145">
            <v>2022</v>
          </cell>
          <cell r="N3145">
            <v>1345.85</v>
          </cell>
          <cell r="R3145">
            <v>22613.202000000001</v>
          </cell>
          <cell r="S3145" t="str">
            <v>Natural Gas</v>
          </cell>
        </row>
        <row r="3146">
          <cell r="A3146" t="str">
            <v>NY</v>
          </cell>
          <cell r="F3146">
            <v>2023</v>
          </cell>
          <cell r="N3146">
            <v>1067.5840000000001</v>
          </cell>
          <cell r="R3146">
            <v>17914.977999999999</v>
          </cell>
          <cell r="S3146" t="str">
            <v>Natural Gas</v>
          </cell>
        </row>
        <row r="3147">
          <cell r="A3147" t="str">
            <v>NY</v>
          </cell>
          <cell r="F3147">
            <v>2009</v>
          </cell>
          <cell r="N3147">
            <v>180.45699999999999</v>
          </cell>
          <cell r="R3147">
            <v>2572.4180000000001</v>
          </cell>
          <cell r="S3147" t="str">
            <v>Natural Gas</v>
          </cell>
        </row>
        <row r="3148">
          <cell r="A3148" t="str">
            <v>NY</v>
          </cell>
          <cell r="F3148">
            <v>2010</v>
          </cell>
          <cell r="N3148">
            <v>1460.375</v>
          </cell>
          <cell r="R3148">
            <v>17996.174999999999</v>
          </cell>
          <cell r="S3148" t="str">
            <v>Natural Gas</v>
          </cell>
        </row>
        <row r="3149">
          <cell r="A3149" t="str">
            <v>NY</v>
          </cell>
          <cell r="F3149">
            <v>2011</v>
          </cell>
          <cell r="N3149">
            <v>1546.625</v>
          </cell>
          <cell r="R3149">
            <v>19060.974999999999</v>
          </cell>
          <cell r="S3149" t="str">
            <v>Natural Gas</v>
          </cell>
        </row>
        <row r="3150">
          <cell r="A3150" t="str">
            <v>NY</v>
          </cell>
          <cell r="F3150">
            <v>2012</v>
          </cell>
          <cell r="N3150">
            <v>956.65</v>
          </cell>
          <cell r="R3150">
            <v>12929.35</v>
          </cell>
          <cell r="S3150" t="str">
            <v>Natural Gas</v>
          </cell>
        </row>
        <row r="3151">
          <cell r="A3151" t="str">
            <v>NY</v>
          </cell>
          <cell r="F3151">
            <v>2013</v>
          </cell>
          <cell r="N3151">
            <v>1819.35</v>
          </cell>
          <cell r="R3151">
            <v>30615.174999999999</v>
          </cell>
          <cell r="S3151" t="str">
            <v>Natural Gas</v>
          </cell>
        </row>
        <row r="3152">
          <cell r="A3152" t="str">
            <v>NY</v>
          </cell>
          <cell r="F3152">
            <v>2014</v>
          </cell>
          <cell r="N3152">
            <v>75.698999999999998</v>
          </cell>
          <cell r="R3152">
            <v>1270.713</v>
          </cell>
          <cell r="S3152" t="str">
            <v>Natural Gas</v>
          </cell>
        </row>
        <row r="3153">
          <cell r="A3153" t="str">
            <v>NY</v>
          </cell>
          <cell r="F3153">
            <v>2015</v>
          </cell>
          <cell r="N3153">
            <v>1933.1690000000001</v>
          </cell>
          <cell r="R3153">
            <v>32251.995999999999</v>
          </cell>
          <cell r="S3153" t="str">
            <v>Natural Gas</v>
          </cell>
        </row>
        <row r="3154">
          <cell r="A3154" t="str">
            <v>NY</v>
          </cell>
          <cell r="F3154">
            <v>2016</v>
          </cell>
          <cell r="N3154">
            <v>350.774</v>
          </cell>
          <cell r="R3154">
            <v>5833.0469999999996</v>
          </cell>
          <cell r="S3154" t="str">
            <v>Natural Gas</v>
          </cell>
        </row>
        <row r="3155">
          <cell r="A3155" t="str">
            <v>NY</v>
          </cell>
          <cell r="F3155">
            <v>2017</v>
          </cell>
          <cell r="N3155">
            <v>439.21</v>
          </cell>
          <cell r="R3155">
            <v>7392.116</v>
          </cell>
          <cell r="S3155" t="str">
            <v>Natural Gas</v>
          </cell>
        </row>
        <row r="3156">
          <cell r="A3156" t="str">
            <v>NY</v>
          </cell>
          <cell r="F3156">
            <v>2018</v>
          </cell>
          <cell r="N3156">
            <v>405.41800000000001</v>
          </cell>
          <cell r="R3156">
            <v>6791.8379999999997</v>
          </cell>
          <cell r="S3156" t="str">
            <v>Natural Gas</v>
          </cell>
        </row>
        <row r="3157">
          <cell r="A3157" t="str">
            <v>NY</v>
          </cell>
          <cell r="F3157">
            <v>2019</v>
          </cell>
          <cell r="N3157">
            <v>1162.6659999999999</v>
          </cell>
          <cell r="R3157">
            <v>19563.077000000001</v>
          </cell>
          <cell r="S3157" t="str">
            <v>Natural Gas</v>
          </cell>
        </row>
        <row r="3158">
          <cell r="A3158" t="str">
            <v>NY</v>
          </cell>
          <cell r="F3158">
            <v>2020</v>
          </cell>
          <cell r="N3158">
            <v>123.372</v>
          </cell>
          <cell r="R3158">
            <v>2075.4029999999998</v>
          </cell>
          <cell r="S3158" t="str">
            <v>Natural Gas</v>
          </cell>
        </row>
        <row r="3159">
          <cell r="A3159" t="str">
            <v>NY</v>
          </cell>
          <cell r="F3159">
            <v>2021</v>
          </cell>
          <cell r="N3159">
            <v>209.321</v>
          </cell>
          <cell r="R3159">
            <v>3522.0749999999998</v>
          </cell>
          <cell r="S3159" t="str">
            <v>Natural Gas</v>
          </cell>
        </row>
        <row r="3160">
          <cell r="A3160" t="str">
            <v>NY</v>
          </cell>
          <cell r="F3160">
            <v>2022</v>
          </cell>
          <cell r="N3160">
            <v>465.82100000000003</v>
          </cell>
          <cell r="R3160">
            <v>7807.4809999999998</v>
          </cell>
          <cell r="S3160" t="str">
            <v>Natural Gas</v>
          </cell>
        </row>
        <row r="3161">
          <cell r="A3161" t="str">
            <v>NY</v>
          </cell>
          <cell r="F3161">
            <v>2023</v>
          </cell>
          <cell r="N3161">
            <v>1007.2190000000001</v>
          </cell>
          <cell r="R3161">
            <v>16947.228999999999</v>
          </cell>
          <cell r="S3161" t="str">
            <v>Natural Gas</v>
          </cell>
        </row>
        <row r="3162">
          <cell r="A3162" t="str">
            <v>NY</v>
          </cell>
          <cell r="F3162">
            <v>2009</v>
          </cell>
          <cell r="N3162">
            <v>27683.004000000001</v>
          </cell>
          <cell r="R3162">
            <v>465815.27899999998</v>
          </cell>
          <cell r="S3162" t="str">
            <v>Natural Gas</v>
          </cell>
        </row>
        <row r="3163">
          <cell r="A3163" t="str">
            <v>NY</v>
          </cell>
          <cell r="F3163">
            <v>2010</v>
          </cell>
          <cell r="N3163">
            <v>33486.800000000003</v>
          </cell>
          <cell r="R3163">
            <v>563495.35</v>
          </cell>
          <cell r="S3163" t="str">
            <v>Natural Gas</v>
          </cell>
        </row>
        <row r="3164">
          <cell r="A3164" t="str">
            <v>NY</v>
          </cell>
          <cell r="F3164">
            <v>2011</v>
          </cell>
          <cell r="N3164">
            <v>31810.575000000001</v>
          </cell>
          <cell r="R3164">
            <v>535299.47499999998</v>
          </cell>
          <cell r="S3164" t="str">
            <v>Natural Gas</v>
          </cell>
        </row>
        <row r="3165">
          <cell r="A3165" t="str">
            <v>NY</v>
          </cell>
          <cell r="F3165">
            <v>2012</v>
          </cell>
          <cell r="N3165">
            <v>29183.9</v>
          </cell>
          <cell r="R3165">
            <v>491080.77500000002</v>
          </cell>
          <cell r="S3165" t="str">
            <v>Natural Gas</v>
          </cell>
        </row>
        <row r="3166">
          <cell r="A3166" t="str">
            <v>NY</v>
          </cell>
          <cell r="F3166">
            <v>2013</v>
          </cell>
          <cell r="N3166">
            <v>37849.925000000003</v>
          </cell>
          <cell r="R3166">
            <v>636911.22499999998</v>
          </cell>
          <cell r="S3166" t="str">
            <v>Natural Gas</v>
          </cell>
        </row>
        <row r="3167">
          <cell r="A3167" t="str">
            <v>NY</v>
          </cell>
          <cell r="F3167">
            <v>2014</v>
          </cell>
          <cell r="N3167">
            <v>31028.45</v>
          </cell>
          <cell r="R3167">
            <v>519869.52500000002</v>
          </cell>
          <cell r="S3167" t="str">
            <v>Natural Gas</v>
          </cell>
        </row>
        <row r="3168">
          <cell r="A3168" t="str">
            <v>NY</v>
          </cell>
          <cell r="F3168">
            <v>2015</v>
          </cell>
          <cell r="N3168">
            <v>25255.55</v>
          </cell>
          <cell r="R3168">
            <v>422726.15</v>
          </cell>
          <cell r="S3168" t="str">
            <v>Natural Gas</v>
          </cell>
        </row>
        <row r="3169">
          <cell r="A3169" t="str">
            <v>NY</v>
          </cell>
          <cell r="F3169">
            <v>2016</v>
          </cell>
          <cell r="N3169">
            <v>27444.7</v>
          </cell>
          <cell r="R3169">
            <v>461145.59999999998</v>
          </cell>
          <cell r="S3169" t="str">
            <v>Natural Gas</v>
          </cell>
        </row>
        <row r="3170">
          <cell r="A3170" t="str">
            <v>NY</v>
          </cell>
          <cell r="F3170">
            <v>2017</v>
          </cell>
          <cell r="N3170">
            <v>23661.9</v>
          </cell>
          <cell r="R3170">
            <v>396703.875</v>
          </cell>
          <cell r="S3170" t="str">
            <v>Natural Gas</v>
          </cell>
        </row>
        <row r="3171">
          <cell r="A3171" t="str">
            <v>NY</v>
          </cell>
          <cell r="F3171">
            <v>2018</v>
          </cell>
          <cell r="N3171">
            <v>26191.625</v>
          </cell>
          <cell r="R3171">
            <v>434636.1</v>
          </cell>
          <cell r="S3171" t="str">
            <v>Natural Gas</v>
          </cell>
        </row>
        <row r="3172">
          <cell r="A3172" t="str">
            <v>NY</v>
          </cell>
          <cell r="F3172">
            <v>2019</v>
          </cell>
          <cell r="N3172">
            <v>8428.9500000000007</v>
          </cell>
          <cell r="R3172">
            <v>140612</v>
          </cell>
          <cell r="S3172" t="str">
            <v>Natural Gas</v>
          </cell>
        </row>
        <row r="3173">
          <cell r="A3173" t="str">
            <v>NY</v>
          </cell>
          <cell r="F3173">
            <v>2020</v>
          </cell>
          <cell r="N3173">
            <v>6297.15</v>
          </cell>
          <cell r="R3173">
            <v>105952.35</v>
          </cell>
          <cell r="S3173" t="str">
            <v>Natural Gas</v>
          </cell>
        </row>
        <row r="3174">
          <cell r="A3174" t="str">
            <v>NY</v>
          </cell>
          <cell r="F3174">
            <v>2021</v>
          </cell>
          <cell r="N3174">
            <v>38029.525000000001</v>
          </cell>
          <cell r="R3174">
            <v>633352.17500000005</v>
          </cell>
          <cell r="S3174" t="str">
            <v>Natural Gas</v>
          </cell>
        </row>
        <row r="3175">
          <cell r="A3175" t="str">
            <v>NY</v>
          </cell>
          <cell r="F3175">
            <v>2022</v>
          </cell>
          <cell r="N3175">
            <v>33644.377999999997</v>
          </cell>
          <cell r="R3175">
            <v>556274.26</v>
          </cell>
          <cell r="S3175" t="str">
            <v>Natural Gas</v>
          </cell>
        </row>
        <row r="3176">
          <cell r="A3176" t="str">
            <v>NY</v>
          </cell>
          <cell r="F3176">
            <v>2023</v>
          </cell>
          <cell r="N3176">
            <v>14518.049000000001</v>
          </cell>
          <cell r="R3176">
            <v>244081.546</v>
          </cell>
          <cell r="S3176" t="str">
            <v>Natural Gas</v>
          </cell>
        </row>
        <row r="3177">
          <cell r="A3177" t="str">
            <v>NY</v>
          </cell>
          <cell r="F3177">
            <v>2021</v>
          </cell>
          <cell r="N3177">
            <v>651.29999999999995</v>
          </cell>
          <cell r="R3177">
            <v>8036</v>
          </cell>
          <cell r="S3177" t="str">
            <v>Diesel Oil</v>
          </cell>
        </row>
        <row r="3178">
          <cell r="A3178" t="str">
            <v>NY</v>
          </cell>
          <cell r="F3178">
            <v>2022</v>
          </cell>
          <cell r="N3178">
            <v>776.6</v>
          </cell>
          <cell r="R3178">
            <v>9581.6</v>
          </cell>
          <cell r="S3178" t="str">
            <v>Diesel Oil</v>
          </cell>
        </row>
        <row r="3179">
          <cell r="A3179" t="str">
            <v>NY</v>
          </cell>
          <cell r="F3179">
            <v>2023</v>
          </cell>
          <cell r="N3179">
            <v>127.8</v>
          </cell>
          <cell r="R3179">
            <v>1576.4</v>
          </cell>
          <cell r="S3179" t="str">
            <v>Diesel Oil</v>
          </cell>
        </row>
        <row r="3180">
          <cell r="A3180" t="str">
            <v>NY</v>
          </cell>
          <cell r="F3180">
            <v>2009</v>
          </cell>
          <cell r="N3180">
            <v>4260.75</v>
          </cell>
          <cell r="R3180">
            <v>71699.574999999997</v>
          </cell>
          <cell r="S3180" t="str">
            <v>Natural Gas</v>
          </cell>
        </row>
        <row r="3181">
          <cell r="A3181" t="str">
            <v>NY</v>
          </cell>
          <cell r="F3181">
            <v>2010</v>
          </cell>
          <cell r="N3181">
            <v>10432.200000000001</v>
          </cell>
          <cell r="R3181">
            <v>175552.2</v>
          </cell>
          <cell r="S3181" t="str">
            <v>Natural Gas</v>
          </cell>
        </row>
        <row r="3182">
          <cell r="A3182" t="str">
            <v>NY</v>
          </cell>
          <cell r="F3182">
            <v>2011</v>
          </cell>
          <cell r="N3182">
            <v>59296.7</v>
          </cell>
          <cell r="R3182">
            <v>997775.67500000005</v>
          </cell>
          <cell r="S3182" t="str">
            <v>Natural Gas</v>
          </cell>
        </row>
        <row r="3183">
          <cell r="A3183" t="str">
            <v>NY</v>
          </cell>
          <cell r="F3183">
            <v>2012</v>
          </cell>
          <cell r="N3183">
            <v>117310.55</v>
          </cell>
          <cell r="R3183">
            <v>1973997</v>
          </cell>
          <cell r="S3183" t="str">
            <v>Natural Gas</v>
          </cell>
        </row>
        <row r="3184">
          <cell r="A3184" t="str">
            <v>NY</v>
          </cell>
          <cell r="F3184">
            <v>2013</v>
          </cell>
          <cell r="N3184">
            <v>135579.20000000001</v>
          </cell>
          <cell r="R3184">
            <v>2281409.1</v>
          </cell>
          <cell r="S3184" t="str">
            <v>Natural Gas</v>
          </cell>
        </row>
        <row r="3185">
          <cell r="A3185" t="str">
            <v>NY</v>
          </cell>
          <cell r="F3185">
            <v>2014</v>
          </cell>
          <cell r="N3185">
            <v>122108.52499999999</v>
          </cell>
          <cell r="R3185">
            <v>2054711.675</v>
          </cell>
          <cell r="S3185" t="str">
            <v>Natural Gas</v>
          </cell>
        </row>
        <row r="3186">
          <cell r="A3186" t="str">
            <v>NY</v>
          </cell>
          <cell r="F3186">
            <v>2015</v>
          </cell>
          <cell r="N3186">
            <v>125581.22500000001</v>
          </cell>
          <cell r="R3186">
            <v>2113062.75</v>
          </cell>
          <cell r="S3186" t="str">
            <v>Natural Gas</v>
          </cell>
        </row>
        <row r="3187">
          <cell r="A3187" t="str">
            <v>NY</v>
          </cell>
          <cell r="F3187">
            <v>2016</v>
          </cell>
          <cell r="N3187">
            <v>110063.02499999999</v>
          </cell>
          <cell r="R3187">
            <v>1851985.55</v>
          </cell>
          <cell r="S3187" t="str">
            <v>Natural Gas</v>
          </cell>
        </row>
        <row r="3188">
          <cell r="A3188" t="str">
            <v>NY</v>
          </cell>
          <cell r="F3188">
            <v>2017</v>
          </cell>
          <cell r="N3188">
            <v>80542.95</v>
          </cell>
          <cell r="R3188">
            <v>1355289.15</v>
          </cell>
          <cell r="S3188" t="str">
            <v>Natural Gas</v>
          </cell>
        </row>
        <row r="3189">
          <cell r="A3189" t="str">
            <v>NY</v>
          </cell>
          <cell r="F3189">
            <v>2018</v>
          </cell>
          <cell r="N3189">
            <v>71254.875</v>
          </cell>
          <cell r="R3189">
            <v>1199018.05</v>
          </cell>
          <cell r="S3189" t="str">
            <v>Natural Gas</v>
          </cell>
        </row>
        <row r="3190">
          <cell r="A3190" t="str">
            <v>NY</v>
          </cell>
          <cell r="F3190">
            <v>2019</v>
          </cell>
          <cell r="N3190">
            <v>86502.2</v>
          </cell>
          <cell r="R3190">
            <v>1455550.5249999999</v>
          </cell>
          <cell r="S3190" t="str">
            <v>Natural Gas</v>
          </cell>
        </row>
        <row r="3191">
          <cell r="A3191" t="str">
            <v>NY</v>
          </cell>
          <cell r="F3191">
            <v>2020</v>
          </cell>
          <cell r="N3191">
            <v>36419.699999999997</v>
          </cell>
          <cell r="R3191">
            <v>612809.22499999998</v>
          </cell>
          <cell r="S3191" t="str">
            <v>Natural Gas</v>
          </cell>
        </row>
        <row r="3192">
          <cell r="A3192" t="str">
            <v>NY</v>
          </cell>
          <cell r="F3192">
            <v>2021</v>
          </cell>
          <cell r="N3192">
            <v>36365.85</v>
          </cell>
          <cell r="R3192">
            <v>611880.5</v>
          </cell>
          <cell r="S3192" t="str">
            <v>Natural Gas</v>
          </cell>
        </row>
        <row r="3193">
          <cell r="A3193" t="str">
            <v>NY</v>
          </cell>
          <cell r="F3193">
            <v>2022</v>
          </cell>
          <cell r="N3193">
            <v>41731</v>
          </cell>
          <cell r="R3193">
            <v>702172.57499999995</v>
          </cell>
          <cell r="S3193" t="str">
            <v>Natural Gas</v>
          </cell>
        </row>
        <row r="3194">
          <cell r="A3194" t="str">
            <v>NY</v>
          </cell>
          <cell r="F3194">
            <v>2023</v>
          </cell>
          <cell r="N3194">
            <v>28643.95</v>
          </cell>
          <cell r="R3194">
            <v>482010.625</v>
          </cell>
          <cell r="S3194" t="str">
            <v>Natural Gas</v>
          </cell>
        </row>
        <row r="3195">
          <cell r="A3195" t="str">
            <v>PA</v>
          </cell>
          <cell r="F3195">
            <v>2022</v>
          </cell>
          <cell r="N3195">
            <v>16441.171999999999</v>
          </cell>
          <cell r="R3195">
            <v>276652.70299999998</v>
          </cell>
          <cell r="S3195" t="str">
            <v>Natural Gas</v>
          </cell>
        </row>
        <row r="3196">
          <cell r="A3196" t="str">
            <v>PA</v>
          </cell>
          <cell r="F3196">
            <v>2023</v>
          </cell>
          <cell r="N3196">
            <v>26003.042000000001</v>
          </cell>
          <cell r="R3196">
            <v>437530.47100000002</v>
          </cell>
          <cell r="S3196" t="str">
            <v>Natural Gas</v>
          </cell>
        </row>
        <row r="3197">
          <cell r="A3197" t="str">
            <v>PA</v>
          </cell>
          <cell r="F3197">
            <v>2022</v>
          </cell>
          <cell r="N3197">
            <v>13479.33</v>
          </cell>
          <cell r="R3197">
            <v>226818.962</v>
          </cell>
          <cell r="S3197" t="str">
            <v>Natural Gas</v>
          </cell>
        </row>
        <row r="3198">
          <cell r="A3198" t="str">
            <v>PA</v>
          </cell>
          <cell r="F3198">
            <v>2023</v>
          </cell>
          <cell r="N3198">
            <v>22966.898000000001</v>
          </cell>
          <cell r="R3198">
            <v>386454.57299999997</v>
          </cell>
          <cell r="S3198" t="str">
            <v>Natural Gas</v>
          </cell>
        </row>
        <row r="3199">
          <cell r="A3199" t="str">
            <v>PA</v>
          </cell>
          <cell r="F3199">
            <v>2022</v>
          </cell>
          <cell r="N3199">
            <v>7580.5</v>
          </cell>
          <cell r="R3199">
            <v>127562.22</v>
          </cell>
          <cell r="S3199" t="str">
            <v>Natural Gas</v>
          </cell>
        </row>
        <row r="3200">
          <cell r="A3200" t="str">
            <v>PA</v>
          </cell>
          <cell r="F3200">
            <v>2023</v>
          </cell>
          <cell r="N3200">
            <v>23014.73</v>
          </cell>
          <cell r="R3200">
            <v>387267.3</v>
          </cell>
          <cell r="S3200" t="str">
            <v>Natural Gas</v>
          </cell>
        </row>
        <row r="3201">
          <cell r="A3201" t="str">
            <v>PA</v>
          </cell>
          <cell r="F3201">
            <v>2022</v>
          </cell>
          <cell r="N3201">
            <v>2717.1</v>
          </cell>
          <cell r="R3201">
            <v>51985.4</v>
          </cell>
          <cell r="S3201" t="str">
            <v>Diesel Oil</v>
          </cell>
        </row>
        <row r="3202">
          <cell r="A3202" t="str">
            <v>PA</v>
          </cell>
          <cell r="F3202">
            <v>2023</v>
          </cell>
          <cell r="N3202">
            <v>1854.3</v>
          </cell>
          <cell r="R3202">
            <v>22892.9</v>
          </cell>
          <cell r="S3202" t="str">
            <v>Diesel Oil</v>
          </cell>
        </row>
        <row r="3203">
          <cell r="A3203" t="str">
            <v>PA</v>
          </cell>
          <cell r="F3203">
            <v>2022</v>
          </cell>
          <cell r="N3203">
            <v>3729.1</v>
          </cell>
          <cell r="R3203">
            <v>63325</v>
          </cell>
          <cell r="S3203" t="str">
            <v>Diesel Oil</v>
          </cell>
        </row>
        <row r="3204">
          <cell r="A3204" t="str">
            <v>PA</v>
          </cell>
          <cell r="F3204">
            <v>2023</v>
          </cell>
          <cell r="N3204">
            <v>2318.9</v>
          </cell>
          <cell r="R3204">
            <v>28618.7</v>
          </cell>
          <cell r="S3204" t="str">
            <v>Diesel Oil</v>
          </cell>
        </row>
        <row r="3205">
          <cell r="A3205" t="str">
            <v>PA</v>
          </cell>
          <cell r="F3205">
            <v>2022</v>
          </cell>
          <cell r="N3205">
            <v>6621.3850000000002</v>
          </cell>
          <cell r="R3205">
            <v>81604.528999999995</v>
          </cell>
          <cell r="S3205" t="str">
            <v>Natural Gas</v>
          </cell>
        </row>
        <row r="3206">
          <cell r="A3206" t="str">
            <v>PA</v>
          </cell>
          <cell r="F3206">
            <v>2023</v>
          </cell>
          <cell r="N3206">
            <v>745.33699999999999</v>
          </cell>
          <cell r="R3206">
            <v>9184.8289999999997</v>
          </cell>
          <cell r="S3206" t="str">
            <v>Natural Gas</v>
          </cell>
        </row>
        <row r="3207">
          <cell r="A3207" t="str">
            <v>PA</v>
          </cell>
          <cell r="F3207">
            <v>2022</v>
          </cell>
          <cell r="N3207">
            <v>1252.9000000000001</v>
          </cell>
          <cell r="R3207">
            <v>24433.200000000001</v>
          </cell>
          <cell r="S3207" t="str">
            <v>Diesel Oil</v>
          </cell>
        </row>
        <row r="3208">
          <cell r="A3208" t="str">
            <v>PA</v>
          </cell>
          <cell r="F3208">
            <v>2023</v>
          </cell>
          <cell r="N3208">
            <v>160.69999999999999</v>
          </cell>
          <cell r="R3208">
            <v>1983</v>
          </cell>
          <cell r="S3208" t="str">
            <v>Diesel Oil</v>
          </cell>
        </row>
        <row r="3209">
          <cell r="A3209" t="str">
            <v>PA</v>
          </cell>
          <cell r="F3209">
            <v>2022</v>
          </cell>
          <cell r="N3209">
            <v>2581</v>
          </cell>
          <cell r="R3209">
            <v>46405.1</v>
          </cell>
          <cell r="S3209" t="str">
            <v>Diesel Oil</v>
          </cell>
        </row>
        <row r="3210">
          <cell r="A3210" t="str">
            <v>PA</v>
          </cell>
          <cell r="F3210">
            <v>2023</v>
          </cell>
          <cell r="N3210">
            <v>424.5</v>
          </cell>
          <cell r="R3210">
            <v>5241.1000000000004</v>
          </cell>
          <cell r="S3210" t="str">
            <v>Diesel Oil</v>
          </cell>
        </row>
        <row r="3211">
          <cell r="A3211" t="str">
            <v>PA</v>
          </cell>
          <cell r="F3211">
            <v>2022</v>
          </cell>
          <cell r="N3211">
            <v>2919593.7919999999</v>
          </cell>
          <cell r="R3211">
            <v>28492231.111000001</v>
          </cell>
          <cell r="S3211" t="str">
            <v>Coal</v>
          </cell>
        </row>
        <row r="3212">
          <cell r="A3212" t="str">
            <v>PA</v>
          </cell>
          <cell r="F3212">
            <v>2023</v>
          </cell>
          <cell r="N3212">
            <v>2246118.568</v>
          </cell>
          <cell r="R3212">
            <v>21911568.125</v>
          </cell>
          <cell r="S3212" t="str">
            <v>Coal</v>
          </cell>
        </row>
        <row r="3213">
          <cell r="A3213" t="str">
            <v>PA</v>
          </cell>
          <cell r="F3213">
            <v>2022</v>
          </cell>
          <cell r="N3213">
            <v>3044259.1529999999</v>
          </cell>
          <cell r="R3213">
            <v>29691789.811999999</v>
          </cell>
          <cell r="S3213" t="str">
            <v>Coal</v>
          </cell>
        </row>
        <row r="3214">
          <cell r="A3214" t="str">
            <v>PA</v>
          </cell>
          <cell r="F3214">
            <v>2023</v>
          </cell>
          <cell r="N3214">
            <v>823488.27899999998</v>
          </cell>
          <cell r="R3214">
            <v>8045278.0279999999</v>
          </cell>
          <cell r="S3214" t="str">
            <v>Coal</v>
          </cell>
        </row>
        <row r="3215">
          <cell r="A3215" t="str">
            <v>PA</v>
          </cell>
          <cell r="F3215">
            <v>2022</v>
          </cell>
          <cell r="N3215">
            <v>1236735.9369999999</v>
          </cell>
          <cell r="R3215">
            <v>12053955.772</v>
          </cell>
          <cell r="S3215" t="str">
            <v>Coal</v>
          </cell>
        </row>
        <row r="3216">
          <cell r="A3216" t="str">
            <v>PA</v>
          </cell>
          <cell r="F3216">
            <v>2023</v>
          </cell>
          <cell r="N3216">
            <v>494809.755</v>
          </cell>
          <cell r="R3216">
            <v>4822705.12</v>
          </cell>
          <cell r="S3216" t="str">
            <v>Coal</v>
          </cell>
        </row>
        <row r="3217">
          <cell r="A3217" t="str">
            <v>PA</v>
          </cell>
          <cell r="F3217">
            <v>2022</v>
          </cell>
          <cell r="N3217">
            <v>367605.30900000001</v>
          </cell>
          <cell r="R3217">
            <v>3582890.0720000002</v>
          </cell>
          <cell r="S3217" t="str">
            <v>Coal</v>
          </cell>
        </row>
        <row r="3218">
          <cell r="A3218" t="str">
            <v>PA</v>
          </cell>
          <cell r="F3218">
            <v>2023</v>
          </cell>
          <cell r="S3218" t="str">
            <v>Coal</v>
          </cell>
        </row>
        <row r="3219">
          <cell r="A3219" t="str">
            <v>PA</v>
          </cell>
          <cell r="F3219">
            <v>2022</v>
          </cell>
          <cell r="N3219">
            <v>2229075.415</v>
          </cell>
          <cell r="R3219">
            <v>21725875.870999999</v>
          </cell>
          <cell r="S3219" t="str">
            <v>Coal</v>
          </cell>
        </row>
        <row r="3220">
          <cell r="A3220" t="str">
            <v>PA</v>
          </cell>
          <cell r="F3220">
            <v>2023</v>
          </cell>
          <cell r="N3220">
            <v>764540.71100000001</v>
          </cell>
          <cell r="R3220">
            <v>7451659.5769999996</v>
          </cell>
          <cell r="S3220" t="str">
            <v>Coal</v>
          </cell>
        </row>
        <row r="3221">
          <cell r="A3221" t="str">
            <v>PA</v>
          </cell>
          <cell r="F3221">
            <v>2022</v>
          </cell>
          <cell r="N3221">
            <v>1509508.909</v>
          </cell>
          <cell r="R3221">
            <v>14631388.885</v>
          </cell>
          <cell r="S3221" t="str">
            <v>Coal</v>
          </cell>
        </row>
        <row r="3222">
          <cell r="A3222" t="str">
            <v>PA</v>
          </cell>
          <cell r="F3222">
            <v>2023</v>
          </cell>
          <cell r="N3222">
            <v>1478180.9939999999</v>
          </cell>
          <cell r="R3222">
            <v>14881024.301000001</v>
          </cell>
          <cell r="S3222" t="str">
            <v>Coal</v>
          </cell>
        </row>
        <row r="3223">
          <cell r="A3223" t="str">
            <v>PA</v>
          </cell>
          <cell r="F3223">
            <v>2022</v>
          </cell>
          <cell r="N3223">
            <v>1644129.121</v>
          </cell>
          <cell r="R3223">
            <v>15944675.828</v>
          </cell>
          <cell r="S3223" t="str">
            <v>Coal</v>
          </cell>
        </row>
        <row r="3224">
          <cell r="A3224" t="str">
            <v>PA</v>
          </cell>
          <cell r="F3224">
            <v>2023</v>
          </cell>
          <cell r="N3224">
            <v>1009105.83</v>
          </cell>
          <cell r="R3224">
            <v>10209996.977</v>
          </cell>
          <cell r="S3224" t="str">
            <v>Coal</v>
          </cell>
        </row>
        <row r="3225">
          <cell r="A3225" t="str">
            <v>PA</v>
          </cell>
          <cell r="F3225">
            <v>2022</v>
          </cell>
          <cell r="N3225">
            <v>103342.791</v>
          </cell>
          <cell r="R3225">
            <v>1738943.6680000001</v>
          </cell>
          <cell r="S3225" t="str">
            <v>Natural Gas</v>
          </cell>
        </row>
        <row r="3226">
          <cell r="A3226" t="str">
            <v>PA</v>
          </cell>
          <cell r="F3226">
            <v>2023</v>
          </cell>
          <cell r="N3226">
            <v>129069.929</v>
          </cell>
          <cell r="R3226">
            <v>2171888.2769999998</v>
          </cell>
          <cell r="S3226" t="str">
            <v>Natural Gas</v>
          </cell>
        </row>
        <row r="3227">
          <cell r="A3227" t="str">
            <v>PA</v>
          </cell>
          <cell r="F3227">
            <v>2022</v>
          </cell>
          <cell r="N3227">
            <v>68795.752999999997</v>
          </cell>
          <cell r="R3227">
            <v>1157595.02</v>
          </cell>
          <cell r="S3227" t="str">
            <v>Natural Gas</v>
          </cell>
        </row>
        <row r="3228">
          <cell r="A3228" t="str">
            <v>PA</v>
          </cell>
          <cell r="F3228">
            <v>2023</v>
          </cell>
          <cell r="N3228">
            <v>127287.879</v>
          </cell>
          <cell r="R3228">
            <v>2141899.9249999998</v>
          </cell>
          <cell r="S3228" t="str">
            <v>Natural Gas</v>
          </cell>
        </row>
        <row r="3229">
          <cell r="A3229" t="str">
            <v>PA</v>
          </cell>
          <cell r="F3229">
            <v>2022</v>
          </cell>
          <cell r="N3229">
            <v>270191.71100000001</v>
          </cell>
          <cell r="R3229">
            <v>4546500.2110000001</v>
          </cell>
          <cell r="S3229" t="str">
            <v>Natural Gas</v>
          </cell>
        </row>
        <row r="3230">
          <cell r="A3230" t="str">
            <v>PA</v>
          </cell>
          <cell r="F3230">
            <v>2023</v>
          </cell>
          <cell r="N3230">
            <v>398847.29800000001</v>
          </cell>
          <cell r="R3230">
            <v>6711374.6289999997</v>
          </cell>
          <cell r="S3230" t="str">
            <v>Natural Gas</v>
          </cell>
        </row>
        <row r="3231">
          <cell r="A3231" t="str">
            <v>PA</v>
          </cell>
          <cell r="F3231">
            <v>2022</v>
          </cell>
          <cell r="N3231">
            <v>274185.11300000001</v>
          </cell>
          <cell r="R3231">
            <v>4613673.318</v>
          </cell>
          <cell r="S3231" t="str">
            <v>Natural Gas</v>
          </cell>
        </row>
        <row r="3232">
          <cell r="A3232" t="str">
            <v>PA</v>
          </cell>
          <cell r="F3232">
            <v>2023</v>
          </cell>
          <cell r="N3232">
            <v>397864.75400000002</v>
          </cell>
          <cell r="R3232">
            <v>6694860.4170000004</v>
          </cell>
          <cell r="S3232" t="str">
            <v>Natural Gas</v>
          </cell>
        </row>
        <row r="3233">
          <cell r="A3233" t="str">
            <v>PA</v>
          </cell>
          <cell r="F3233">
            <v>2022</v>
          </cell>
          <cell r="N3233">
            <v>7608.0039999999999</v>
          </cell>
          <cell r="R3233">
            <v>170755.231</v>
          </cell>
          <cell r="S3233" t="str">
            <v>Natural Gas</v>
          </cell>
        </row>
        <row r="3234">
          <cell r="A3234" t="str">
            <v>PA</v>
          </cell>
          <cell r="F3234">
            <v>2023</v>
          </cell>
          <cell r="N3234">
            <v>13451.272999999999</v>
          </cell>
          <cell r="R3234">
            <v>226211.09700000001</v>
          </cell>
          <cell r="S3234" t="str">
            <v>Natural Gas</v>
          </cell>
        </row>
        <row r="3235">
          <cell r="A3235" t="str">
            <v>PA</v>
          </cell>
          <cell r="F3235">
            <v>2022</v>
          </cell>
          <cell r="N3235">
            <v>2573864.2310000001</v>
          </cell>
          <cell r="R3235">
            <v>25086387.802999999</v>
          </cell>
          <cell r="S3235" t="str">
            <v>Coal</v>
          </cell>
        </row>
        <row r="3236">
          <cell r="A3236" t="str">
            <v>PA</v>
          </cell>
          <cell r="F3236">
            <v>2023</v>
          </cell>
          <cell r="N3236">
            <v>1537171.1580000001</v>
          </cell>
          <cell r="R3236">
            <v>14982171.583000001</v>
          </cell>
          <cell r="S3236" t="str">
            <v>Coal</v>
          </cell>
        </row>
        <row r="3237">
          <cell r="A3237" t="str">
            <v>PA</v>
          </cell>
          <cell r="F3237">
            <v>2022</v>
          </cell>
          <cell r="N3237">
            <v>2844411.0720000002</v>
          </cell>
          <cell r="R3237">
            <v>27723299.006999999</v>
          </cell>
          <cell r="S3237" t="str">
            <v>Coal</v>
          </cell>
        </row>
        <row r="3238">
          <cell r="A3238" t="str">
            <v>PA</v>
          </cell>
          <cell r="F3238">
            <v>2023</v>
          </cell>
          <cell r="N3238">
            <v>1502648.6140000001</v>
          </cell>
          <cell r="R3238">
            <v>14645680.84</v>
          </cell>
          <cell r="S3238" t="str">
            <v>Coal</v>
          </cell>
        </row>
        <row r="3239">
          <cell r="A3239" t="str">
            <v>PA</v>
          </cell>
          <cell r="F3239">
            <v>2022</v>
          </cell>
          <cell r="N3239">
            <v>102446.94500000001</v>
          </cell>
          <cell r="R3239">
            <v>1723836.412</v>
          </cell>
          <cell r="S3239" t="str">
            <v>Natural Gas</v>
          </cell>
        </row>
        <row r="3240">
          <cell r="A3240" t="str">
            <v>PA</v>
          </cell>
          <cell r="F3240">
            <v>2023</v>
          </cell>
          <cell r="N3240">
            <v>169788.967</v>
          </cell>
          <cell r="R3240">
            <v>2857031.3339999998</v>
          </cell>
          <cell r="S3240" t="str">
            <v>Natural Gas</v>
          </cell>
        </row>
        <row r="3241">
          <cell r="A3241" t="str">
            <v>PA</v>
          </cell>
          <cell r="F3241">
            <v>2022</v>
          </cell>
          <cell r="N3241">
            <v>127576.476</v>
          </cell>
          <cell r="R3241">
            <v>2146752.16</v>
          </cell>
          <cell r="S3241" t="str">
            <v>Natural Gas</v>
          </cell>
        </row>
        <row r="3242">
          <cell r="A3242" t="str">
            <v>PA</v>
          </cell>
          <cell r="F3242">
            <v>2023</v>
          </cell>
          <cell r="N3242">
            <v>225030.58499999999</v>
          </cell>
          <cell r="R3242">
            <v>3786610.08</v>
          </cell>
          <cell r="S3242" t="str">
            <v>Natural Gas</v>
          </cell>
        </row>
        <row r="3243">
          <cell r="A3243" t="str">
            <v>PA</v>
          </cell>
          <cell r="F3243">
            <v>2022</v>
          </cell>
          <cell r="N3243">
            <v>118441.16800000001</v>
          </cell>
          <cell r="R3243">
            <v>1992958.2279999999</v>
          </cell>
          <cell r="S3243" t="str">
            <v>Natural Gas</v>
          </cell>
        </row>
        <row r="3244">
          <cell r="A3244" t="str">
            <v>PA</v>
          </cell>
          <cell r="F3244">
            <v>2023</v>
          </cell>
          <cell r="N3244">
            <v>206568.50700000001</v>
          </cell>
          <cell r="R3244">
            <v>3475925.0469999998</v>
          </cell>
          <cell r="S3244" t="str">
            <v>Natural Gas</v>
          </cell>
        </row>
        <row r="3245">
          <cell r="A3245" t="str">
            <v>PA</v>
          </cell>
          <cell r="F3245">
            <v>2022</v>
          </cell>
          <cell r="N3245">
            <v>699287.76699999999</v>
          </cell>
          <cell r="R3245">
            <v>9095645.9690000005</v>
          </cell>
          <cell r="S3245" t="str">
            <v>Coal</v>
          </cell>
        </row>
        <row r="3246">
          <cell r="A3246" t="str">
            <v>PA</v>
          </cell>
          <cell r="F3246">
            <v>2023</v>
          </cell>
          <cell r="N3246">
            <v>506801.745</v>
          </cell>
          <cell r="R3246">
            <v>8364069.3190000001</v>
          </cell>
          <cell r="S3246" t="str">
            <v>Coal</v>
          </cell>
        </row>
        <row r="3247">
          <cell r="A3247" t="str">
            <v>PA</v>
          </cell>
          <cell r="F3247">
            <v>2022</v>
          </cell>
          <cell r="N3247">
            <v>901548.60400000005</v>
          </cell>
          <cell r="R3247">
            <v>12337307.267000001</v>
          </cell>
          <cell r="S3247" t="str">
            <v>Coal</v>
          </cell>
        </row>
        <row r="3248">
          <cell r="A3248" t="str">
            <v>PA</v>
          </cell>
          <cell r="F3248">
            <v>2023</v>
          </cell>
          <cell r="N3248">
            <v>765318.81799999997</v>
          </cell>
          <cell r="R3248">
            <v>12797138.466</v>
          </cell>
          <cell r="S3248" t="str">
            <v>Coal</v>
          </cell>
        </row>
        <row r="3249">
          <cell r="A3249" t="str">
            <v>PA</v>
          </cell>
          <cell r="F3249">
            <v>2022</v>
          </cell>
          <cell r="N3249">
            <v>1412366.7239999999</v>
          </cell>
          <cell r="R3249">
            <v>17958327.818</v>
          </cell>
          <cell r="S3249" t="str">
            <v>Coal</v>
          </cell>
        </row>
        <row r="3250">
          <cell r="A3250" t="str">
            <v>PA</v>
          </cell>
          <cell r="F3250">
            <v>2023</v>
          </cell>
          <cell r="N3250">
            <v>562684.24699999997</v>
          </cell>
          <cell r="R3250">
            <v>9343549.4920000006</v>
          </cell>
          <cell r="S3250" t="str">
            <v>Coal</v>
          </cell>
        </row>
        <row r="3251">
          <cell r="A3251" t="str">
            <v>PA</v>
          </cell>
          <cell r="F3251">
            <v>2022</v>
          </cell>
          <cell r="N3251">
            <v>105734.236</v>
          </cell>
          <cell r="R3251">
            <v>1743537.1569999999</v>
          </cell>
          <cell r="S3251" t="str">
            <v>Residual Oil</v>
          </cell>
        </row>
        <row r="3252">
          <cell r="A3252" t="str">
            <v>PA</v>
          </cell>
          <cell r="F3252">
            <v>2023</v>
          </cell>
          <cell r="N3252">
            <v>175090.40700000001</v>
          </cell>
          <cell r="R3252">
            <v>2939055.91</v>
          </cell>
          <cell r="S3252" t="str">
            <v>Residual Oil</v>
          </cell>
        </row>
        <row r="3253">
          <cell r="A3253" t="str">
            <v>PA</v>
          </cell>
          <cell r="F3253">
            <v>2022</v>
          </cell>
          <cell r="N3253">
            <v>81724.115000000005</v>
          </cell>
          <cell r="R3253">
            <v>1339587.0560000001</v>
          </cell>
          <cell r="S3253" t="str">
            <v>Residual Oil</v>
          </cell>
        </row>
        <row r="3254">
          <cell r="A3254" t="str">
            <v>PA</v>
          </cell>
          <cell r="F3254">
            <v>2023</v>
          </cell>
          <cell r="N3254">
            <v>248055.55900000001</v>
          </cell>
          <cell r="R3254">
            <v>4180663.3840000001</v>
          </cell>
          <cell r="S3254" t="str">
            <v>Residual Oil</v>
          </cell>
        </row>
        <row r="3255">
          <cell r="A3255" t="str">
            <v>PA</v>
          </cell>
          <cell r="F3255">
            <v>2022</v>
          </cell>
          <cell r="N3255">
            <v>625051.38300000003</v>
          </cell>
          <cell r="R3255">
            <v>6092131.5060000001</v>
          </cell>
          <cell r="S3255" t="str">
            <v>Coal</v>
          </cell>
        </row>
        <row r="3256">
          <cell r="A3256" t="str">
            <v>PA</v>
          </cell>
          <cell r="F3256">
            <v>2023</v>
          </cell>
          <cell r="N3256">
            <v>267667.72499999998</v>
          </cell>
          <cell r="R3256">
            <v>3240950.6150000002</v>
          </cell>
          <cell r="S3256" t="str">
            <v>Coal</v>
          </cell>
        </row>
        <row r="3257">
          <cell r="A3257" t="str">
            <v>PA</v>
          </cell>
          <cell r="F3257">
            <v>2022</v>
          </cell>
          <cell r="N3257">
            <v>716175.65300000005</v>
          </cell>
          <cell r="R3257">
            <v>6980277.9019999998</v>
          </cell>
          <cell r="S3257" t="str">
            <v>Coal</v>
          </cell>
        </row>
        <row r="3258">
          <cell r="A3258" t="str">
            <v>PA</v>
          </cell>
          <cell r="F3258">
            <v>2023</v>
          </cell>
          <cell r="N3258">
            <v>261159.11900000001</v>
          </cell>
          <cell r="R3258">
            <v>3253851.0150000001</v>
          </cell>
          <cell r="S3258" t="str">
            <v>Coal</v>
          </cell>
        </row>
        <row r="3259">
          <cell r="A3259" t="str">
            <v>PA</v>
          </cell>
          <cell r="F3259">
            <v>2022</v>
          </cell>
          <cell r="N3259">
            <v>8554.5589999999993</v>
          </cell>
          <cell r="R3259">
            <v>129962.027</v>
          </cell>
          <cell r="S3259" t="str">
            <v>Natural Gas</v>
          </cell>
        </row>
        <row r="3260">
          <cell r="A3260" t="str">
            <v>PA</v>
          </cell>
          <cell r="F3260">
            <v>2023</v>
          </cell>
          <cell r="N3260">
            <v>15088.210999999999</v>
          </cell>
          <cell r="R3260">
            <v>236524.98199999999</v>
          </cell>
          <cell r="S3260" t="str">
            <v>Natural Gas</v>
          </cell>
        </row>
        <row r="3261">
          <cell r="A3261" t="str">
            <v>PA</v>
          </cell>
          <cell r="F3261">
            <v>2022</v>
          </cell>
          <cell r="N3261">
            <v>10081.143</v>
          </cell>
          <cell r="R3261">
            <v>152734.52799999999</v>
          </cell>
          <cell r="S3261" t="str">
            <v>Natural Gas</v>
          </cell>
        </row>
        <row r="3262">
          <cell r="A3262" t="str">
            <v>PA</v>
          </cell>
          <cell r="F3262">
            <v>2023</v>
          </cell>
          <cell r="N3262">
            <v>13243.722</v>
          </cell>
          <cell r="R3262">
            <v>209617.62100000001</v>
          </cell>
          <cell r="S3262" t="str">
            <v>Natural Gas</v>
          </cell>
        </row>
        <row r="3263">
          <cell r="A3263" t="str">
            <v>PA</v>
          </cell>
          <cell r="F3263">
            <v>2022</v>
          </cell>
          <cell r="N3263">
            <v>3401.8</v>
          </cell>
          <cell r="R3263">
            <v>45538.9</v>
          </cell>
          <cell r="S3263" t="str">
            <v>Diesel Oil</v>
          </cell>
        </row>
        <row r="3264">
          <cell r="A3264" t="str">
            <v>PA</v>
          </cell>
          <cell r="F3264">
            <v>2023</v>
          </cell>
          <cell r="N3264">
            <v>560.9</v>
          </cell>
          <cell r="R3264">
            <v>6927.9</v>
          </cell>
          <cell r="S3264" t="str">
            <v>Diesel Oil</v>
          </cell>
        </row>
        <row r="3265">
          <cell r="A3265" t="str">
            <v>PA</v>
          </cell>
          <cell r="F3265">
            <v>2022</v>
          </cell>
          <cell r="N3265">
            <v>3392.2</v>
          </cell>
          <cell r="R3265">
            <v>45478.9</v>
          </cell>
          <cell r="S3265" t="str">
            <v>Diesel Oil</v>
          </cell>
        </row>
        <row r="3266">
          <cell r="A3266" t="str">
            <v>PA</v>
          </cell>
          <cell r="F3266">
            <v>2023</v>
          </cell>
          <cell r="N3266">
            <v>318.89999999999998</v>
          </cell>
          <cell r="R3266">
            <v>3938</v>
          </cell>
          <cell r="S3266" t="str">
            <v>Diesel Oil</v>
          </cell>
        </row>
        <row r="3267">
          <cell r="A3267" t="str">
            <v>PA</v>
          </cell>
          <cell r="F3267">
            <v>2022</v>
          </cell>
          <cell r="N3267">
            <v>158009.79300000001</v>
          </cell>
          <cell r="R3267">
            <v>2658807.0660000001</v>
          </cell>
          <cell r="S3267" t="str">
            <v>Natural Gas</v>
          </cell>
        </row>
        <row r="3268">
          <cell r="A3268" t="str">
            <v>PA</v>
          </cell>
          <cell r="F3268">
            <v>2023</v>
          </cell>
          <cell r="N3268">
            <v>147178.81700000001</v>
          </cell>
          <cell r="R3268">
            <v>2476581.2829999998</v>
          </cell>
          <cell r="S3268" t="str">
            <v>Natural Gas</v>
          </cell>
        </row>
        <row r="3269">
          <cell r="A3269" t="str">
            <v>PA</v>
          </cell>
          <cell r="F3269">
            <v>2022</v>
          </cell>
          <cell r="N3269">
            <v>156040.23499999999</v>
          </cell>
          <cell r="R3269">
            <v>2625664.6030000001</v>
          </cell>
          <cell r="S3269" t="str">
            <v>Natural Gas</v>
          </cell>
        </row>
        <row r="3270">
          <cell r="A3270" t="str">
            <v>PA</v>
          </cell>
          <cell r="F3270">
            <v>2023</v>
          </cell>
          <cell r="N3270">
            <v>141681.546</v>
          </cell>
          <cell r="R3270">
            <v>2384147.7250000001</v>
          </cell>
          <cell r="S3270" t="str">
            <v>Natural Gas</v>
          </cell>
        </row>
        <row r="3271">
          <cell r="A3271" t="str">
            <v>RI</v>
          </cell>
          <cell r="F3271">
            <v>2009</v>
          </cell>
          <cell r="N3271">
            <v>320223.625</v>
          </cell>
          <cell r="R3271">
            <v>5400094.1500000004</v>
          </cell>
          <cell r="S3271" t="str">
            <v>Natural Gas</v>
          </cell>
        </row>
        <row r="3272">
          <cell r="A3272" t="str">
            <v>RI</v>
          </cell>
          <cell r="F3272">
            <v>2010</v>
          </cell>
          <cell r="N3272">
            <v>351075.47499999998</v>
          </cell>
          <cell r="R3272">
            <v>5922345.5999999996</v>
          </cell>
          <cell r="S3272" t="str">
            <v>Natural Gas</v>
          </cell>
        </row>
        <row r="3273">
          <cell r="A3273" t="str">
            <v>RI</v>
          </cell>
          <cell r="F3273">
            <v>2011</v>
          </cell>
          <cell r="N3273">
            <v>437145.97499999998</v>
          </cell>
          <cell r="R3273">
            <v>7374266.5499999998</v>
          </cell>
          <cell r="S3273" t="str">
            <v>Natural Gas</v>
          </cell>
        </row>
        <row r="3274">
          <cell r="A3274" t="str">
            <v>RI</v>
          </cell>
          <cell r="F3274">
            <v>2012</v>
          </cell>
          <cell r="N3274">
            <v>444513.92499999999</v>
          </cell>
          <cell r="R3274">
            <v>7498224.5750000002</v>
          </cell>
          <cell r="S3274" t="str">
            <v>Natural Gas</v>
          </cell>
        </row>
        <row r="3275">
          <cell r="A3275" t="str">
            <v>RI</v>
          </cell>
          <cell r="F3275">
            <v>2013</v>
          </cell>
          <cell r="N3275">
            <v>276060.52500000002</v>
          </cell>
          <cell r="R3275">
            <v>4629033.2</v>
          </cell>
          <cell r="S3275" t="str">
            <v>Natural Gas</v>
          </cell>
        </row>
        <row r="3276">
          <cell r="A3276" t="str">
            <v>RI</v>
          </cell>
          <cell r="F3276">
            <v>2014</v>
          </cell>
          <cell r="N3276">
            <v>266794.15000000002</v>
          </cell>
          <cell r="R3276">
            <v>4497639.9000000004</v>
          </cell>
          <cell r="S3276" t="str">
            <v>Natural Gas</v>
          </cell>
        </row>
        <row r="3277">
          <cell r="A3277" t="str">
            <v>RI</v>
          </cell>
          <cell r="F3277">
            <v>2015</v>
          </cell>
          <cell r="N3277">
            <v>353860.55</v>
          </cell>
          <cell r="R3277">
            <v>5883069.7750000004</v>
          </cell>
          <cell r="S3277" t="str">
            <v>Natural Gas</v>
          </cell>
        </row>
        <row r="3278">
          <cell r="A3278" t="str">
            <v>RI</v>
          </cell>
          <cell r="F3278">
            <v>2016</v>
          </cell>
          <cell r="N3278">
            <v>348508</v>
          </cell>
          <cell r="R3278">
            <v>5877405.7249999996</v>
          </cell>
          <cell r="S3278" t="str">
            <v>Natural Gas</v>
          </cell>
        </row>
        <row r="3279">
          <cell r="A3279" t="str">
            <v>RI</v>
          </cell>
          <cell r="F3279">
            <v>2017</v>
          </cell>
          <cell r="N3279">
            <v>308230.84999999998</v>
          </cell>
          <cell r="R3279">
            <v>5166909.875</v>
          </cell>
          <cell r="S3279" t="str">
            <v>Natural Gas</v>
          </cell>
        </row>
        <row r="3280">
          <cell r="A3280" t="str">
            <v>RI</v>
          </cell>
          <cell r="F3280">
            <v>2018</v>
          </cell>
          <cell r="N3280">
            <v>335264.92499999999</v>
          </cell>
          <cell r="R3280">
            <v>5616099.5750000002</v>
          </cell>
          <cell r="S3280" t="str">
            <v>Natural Gas</v>
          </cell>
        </row>
        <row r="3281">
          <cell r="A3281" t="str">
            <v>RI</v>
          </cell>
          <cell r="F3281">
            <v>2019</v>
          </cell>
          <cell r="N3281">
            <v>263378.57500000001</v>
          </cell>
          <cell r="R3281">
            <v>4440457.2</v>
          </cell>
          <cell r="S3281" t="str">
            <v>Natural Gas</v>
          </cell>
        </row>
        <row r="3282">
          <cell r="A3282" t="str">
            <v>RI</v>
          </cell>
          <cell r="F3282">
            <v>2020</v>
          </cell>
          <cell r="N3282">
            <v>275888.25</v>
          </cell>
          <cell r="R3282">
            <v>4651267.75</v>
          </cell>
          <cell r="S3282" t="str">
            <v>Natural Gas</v>
          </cell>
        </row>
        <row r="3283">
          <cell r="A3283" t="str">
            <v>RI</v>
          </cell>
          <cell r="F3283">
            <v>2021</v>
          </cell>
          <cell r="N3283">
            <v>196525.27499999999</v>
          </cell>
          <cell r="R3283">
            <v>3307049.2749999999</v>
          </cell>
          <cell r="S3283" t="str">
            <v>Natural Gas</v>
          </cell>
        </row>
        <row r="3284">
          <cell r="A3284" t="str">
            <v>RI</v>
          </cell>
          <cell r="F3284">
            <v>2022</v>
          </cell>
          <cell r="N3284">
            <v>168346.3</v>
          </cell>
          <cell r="R3284">
            <v>2831022.5750000002</v>
          </cell>
          <cell r="S3284" t="str">
            <v>Natural Gas</v>
          </cell>
        </row>
        <row r="3285">
          <cell r="A3285" t="str">
            <v>RI</v>
          </cell>
          <cell r="F3285">
            <v>2023</v>
          </cell>
          <cell r="N3285">
            <v>292876.05</v>
          </cell>
          <cell r="R3285">
            <v>4928206.25</v>
          </cell>
          <cell r="S3285" t="str">
            <v>Natural Gas</v>
          </cell>
        </row>
        <row r="3286">
          <cell r="A3286" t="str">
            <v>RI</v>
          </cell>
          <cell r="F3286">
            <v>2009</v>
          </cell>
          <cell r="N3286">
            <v>300796.625</v>
          </cell>
          <cell r="R3286">
            <v>5074129.3499999996</v>
          </cell>
          <cell r="S3286" t="str">
            <v>Natural Gas</v>
          </cell>
        </row>
        <row r="3287">
          <cell r="A3287" t="str">
            <v>RI</v>
          </cell>
          <cell r="F3287">
            <v>2010</v>
          </cell>
          <cell r="N3287">
            <v>323483.07500000001</v>
          </cell>
          <cell r="R3287">
            <v>5456850.9749999996</v>
          </cell>
          <cell r="S3287" t="str">
            <v>Natural Gas</v>
          </cell>
        </row>
        <row r="3288">
          <cell r="A3288" t="str">
            <v>RI</v>
          </cell>
          <cell r="F3288">
            <v>2011</v>
          </cell>
          <cell r="N3288">
            <v>390584.52500000002</v>
          </cell>
          <cell r="R3288">
            <v>6588591.4249999998</v>
          </cell>
          <cell r="S3288" t="str">
            <v>Natural Gas</v>
          </cell>
        </row>
        <row r="3289">
          <cell r="A3289" t="str">
            <v>RI</v>
          </cell>
          <cell r="F3289">
            <v>2012</v>
          </cell>
          <cell r="N3289">
            <v>412309.875</v>
          </cell>
          <cell r="R3289">
            <v>6955191.7249999996</v>
          </cell>
          <cell r="S3289" t="str">
            <v>Natural Gas</v>
          </cell>
        </row>
        <row r="3290">
          <cell r="A3290" t="str">
            <v>RI</v>
          </cell>
          <cell r="F3290">
            <v>2013</v>
          </cell>
          <cell r="N3290">
            <v>228478.22500000001</v>
          </cell>
          <cell r="R3290">
            <v>3831670.4750000001</v>
          </cell>
          <cell r="S3290" t="str">
            <v>Natural Gas</v>
          </cell>
        </row>
        <row r="3291">
          <cell r="A3291" t="str">
            <v>RI</v>
          </cell>
          <cell r="F3291">
            <v>2014</v>
          </cell>
          <cell r="N3291">
            <v>320530.92499999999</v>
          </cell>
          <cell r="R3291">
            <v>5309420.3</v>
          </cell>
          <cell r="S3291" t="str">
            <v>Natural Gas</v>
          </cell>
        </row>
        <row r="3292">
          <cell r="A3292" t="str">
            <v>RI</v>
          </cell>
          <cell r="F3292">
            <v>2015</v>
          </cell>
          <cell r="N3292">
            <v>358094.82500000001</v>
          </cell>
          <cell r="R3292">
            <v>5899094.2999999998</v>
          </cell>
          <cell r="S3292" t="str">
            <v>Natural Gas</v>
          </cell>
        </row>
        <row r="3293">
          <cell r="A3293" t="str">
            <v>RI</v>
          </cell>
          <cell r="F3293">
            <v>2016</v>
          </cell>
          <cell r="N3293">
            <v>314273.875</v>
          </cell>
          <cell r="R3293">
            <v>5296467.7</v>
          </cell>
          <cell r="S3293" t="str">
            <v>Natural Gas</v>
          </cell>
        </row>
        <row r="3294">
          <cell r="A3294" t="str">
            <v>RI</v>
          </cell>
          <cell r="F3294">
            <v>2017</v>
          </cell>
          <cell r="N3294">
            <v>314658.75</v>
          </cell>
          <cell r="R3294">
            <v>5259683.2249999996</v>
          </cell>
          <cell r="S3294" t="str">
            <v>Natural Gas</v>
          </cell>
        </row>
        <row r="3295">
          <cell r="A3295" t="str">
            <v>RI</v>
          </cell>
          <cell r="F3295">
            <v>2018</v>
          </cell>
          <cell r="N3295">
            <v>325166.25</v>
          </cell>
          <cell r="R3295">
            <v>5409006.5</v>
          </cell>
          <cell r="S3295" t="str">
            <v>Natural Gas</v>
          </cell>
        </row>
        <row r="3296">
          <cell r="A3296" t="str">
            <v>RI</v>
          </cell>
          <cell r="F3296">
            <v>2019</v>
          </cell>
          <cell r="N3296">
            <v>219386.75</v>
          </cell>
          <cell r="R3296">
            <v>3699755.9</v>
          </cell>
          <cell r="S3296" t="str">
            <v>Natural Gas</v>
          </cell>
        </row>
        <row r="3297">
          <cell r="A3297" t="str">
            <v>RI</v>
          </cell>
          <cell r="F3297">
            <v>2020</v>
          </cell>
          <cell r="N3297">
            <v>281549.27500000002</v>
          </cell>
          <cell r="R3297">
            <v>4748334.8499999996</v>
          </cell>
          <cell r="S3297" t="str">
            <v>Natural Gas</v>
          </cell>
        </row>
        <row r="3298">
          <cell r="A3298" t="str">
            <v>RI</v>
          </cell>
          <cell r="F3298">
            <v>2021</v>
          </cell>
          <cell r="N3298">
            <v>257913.57500000001</v>
          </cell>
          <cell r="R3298">
            <v>4348824.4249999998</v>
          </cell>
          <cell r="S3298" t="str">
            <v>Natural Gas</v>
          </cell>
        </row>
        <row r="3299">
          <cell r="A3299" t="str">
            <v>RI</v>
          </cell>
          <cell r="F3299">
            <v>2022</v>
          </cell>
          <cell r="N3299">
            <v>184151.92499999999</v>
          </cell>
          <cell r="R3299">
            <v>3086873.7</v>
          </cell>
          <cell r="S3299" t="str">
            <v>Natural Gas</v>
          </cell>
        </row>
        <row r="3300">
          <cell r="A3300" t="str">
            <v>RI</v>
          </cell>
          <cell r="F3300">
            <v>2023</v>
          </cell>
          <cell r="N3300">
            <v>333589.02500000002</v>
          </cell>
          <cell r="R3300">
            <v>5599262.9500000002</v>
          </cell>
          <cell r="S3300" t="str">
            <v>Natural Gas</v>
          </cell>
        </row>
        <row r="3301">
          <cell r="A3301" t="str">
            <v>RI</v>
          </cell>
          <cell r="F3301">
            <v>2009</v>
          </cell>
          <cell r="N3301">
            <v>261016.8</v>
          </cell>
          <cell r="R3301">
            <v>4402976.1500000004</v>
          </cell>
          <cell r="S3301" t="str">
            <v>Natural Gas</v>
          </cell>
        </row>
        <row r="3302">
          <cell r="A3302" t="str">
            <v>RI</v>
          </cell>
          <cell r="F3302">
            <v>2010</v>
          </cell>
          <cell r="N3302">
            <v>285113.55</v>
          </cell>
          <cell r="R3302">
            <v>4809625.4000000004</v>
          </cell>
          <cell r="S3302" t="str">
            <v>Natural Gas</v>
          </cell>
        </row>
        <row r="3303">
          <cell r="A3303" t="str">
            <v>RI</v>
          </cell>
          <cell r="F3303">
            <v>2011</v>
          </cell>
          <cell r="N3303">
            <v>368245.75</v>
          </cell>
          <cell r="R3303">
            <v>6211486.75</v>
          </cell>
          <cell r="S3303" t="str">
            <v>Natural Gas</v>
          </cell>
        </row>
        <row r="3304">
          <cell r="A3304" t="str">
            <v>RI</v>
          </cell>
          <cell r="F3304">
            <v>2012</v>
          </cell>
          <cell r="N3304">
            <v>400994.8</v>
          </cell>
          <cell r="R3304">
            <v>6764035.0250000004</v>
          </cell>
          <cell r="S3304" t="str">
            <v>Natural Gas</v>
          </cell>
        </row>
        <row r="3305">
          <cell r="A3305" t="str">
            <v>RI</v>
          </cell>
          <cell r="F3305">
            <v>2013</v>
          </cell>
          <cell r="N3305">
            <v>244167.57500000001</v>
          </cell>
          <cell r="R3305">
            <v>4086704.4</v>
          </cell>
          <cell r="S3305" t="str">
            <v>Natural Gas</v>
          </cell>
        </row>
        <row r="3306">
          <cell r="A3306" t="str">
            <v>RI</v>
          </cell>
          <cell r="F3306">
            <v>2014</v>
          </cell>
          <cell r="N3306">
            <v>244183.72500000001</v>
          </cell>
          <cell r="R3306">
            <v>4045588.3250000002</v>
          </cell>
          <cell r="S3306" t="str">
            <v>Natural Gas</v>
          </cell>
        </row>
        <row r="3307">
          <cell r="A3307" t="str">
            <v>RI</v>
          </cell>
          <cell r="F3307">
            <v>2015</v>
          </cell>
          <cell r="N3307">
            <v>304089.625</v>
          </cell>
          <cell r="R3307">
            <v>5127721.8250000002</v>
          </cell>
          <cell r="S3307" t="str">
            <v>Natural Gas</v>
          </cell>
        </row>
        <row r="3308">
          <cell r="A3308" t="str">
            <v>RI</v>
          </cell>
          <cell r="F3308">
            <v>2016</v>
          </cell>
          <cell r="N3308">
            <v>295937.2</v>
          </cell>
          <cell r="R3308">
            <v>4990209</v>
          </cell>
          <cell r="S3308" t="str">
            <v>Natural Gas</v>
          </cell>
        </row>
        <row r="3309">
          <cell r="A3309" t="str">
            <v>RI</v>
          </cell>
          <cell r="F3309">
            <v>2017</v>
          </cell>
          <cell r="N3309">
            <v>273629.72499999998</v>
          </cell>
          <cell r="R3309">
            <v>4591370.4249999998</v>
          </cell>
          <cell r="S3309" t="str">
            <v>Natural Gas</v>
          </cell>
        </row>
        <row r="3310">
          <cell r="A3310" t="str">
            <v>RI</v>
          </cell>
          <cell r="F3310">
            <v>2018</v>
          </cell>
          <cell r="N3310">
            <v>289735.05</v>
          </cell>
          <cell r="R3310">
            <v>4842903.5</v>
          </cell>
          <cell r="S3310" t="str">
            <v>Natural Gas</v>
          </cell>
        </row>
        <row r="3311">
          <cell r="A3311" t="str">
            <v>RI</v>
          </cell>
          <cell r="F3311">
            <v>2019</v>
          </cell>
          <cell r="N3311">
            <v>267653.42499999999</v>
          </cell>
          <cell r="R3311">
            <v>4511740.9749999996</v>
          </cell>
          <cell r="S3311" t="str">
            <v>Natural Gas</v>
          </cell>
        </row>
        <row r="3312">
          <cell r="A3312" t="str">
            <v>RI</v>
          </cell>
          <cell r="F3312">
            <v>2020</v>
          </cell>
          <cell r="N3312">
            <v>247216.9</v>
          </cell>
          <cell r="R3312">
            <v>4165517.5750000002</v>
          </cell>
          <cell r="S3312" t="str">
            <v>Natural Gas</v>
          </cell>
        </row>
        <row r="3313">
          <cell r="A3313" t="str">
            <v>RI</v>
          </cell>
          <cell r="F3313">
            <v>2021</v>
          </cell>
          <cell r="N3313">
            <v>251566.95</v>
          </cell>
          <cell r="R3313">
            <v>4236774.2</v>
          </cell>
          <cell r="S3313" t="str">
            <v>Natural Gas</v>
          </cell>
        </row>
        <row r="3314">
          <cell r="A3314" t="str">
            <v>RI</v>
          </cell>
          <cell r="F3314">
            <v>2022</v>
          </cell>
          <cell r="N3314">
            <v>157729</v>
          </cell>
          <cell r="R3314">
            <v>2583790.3250000002</v>
          </cell>
          <cell r="S3314" t="str">
            <v>Natural Gas</v>
          </cell>
        </row>
        <row r="3315">
          <cell r="A3315" t="str">
            <v>RI</v>
          </cell>
          <cell r="F3315">
            <v>2023</v>
          </cell>
          <cell r="N3315">
            <v>269423.55</v>
          </cell>
          <cell r="R3315">
            <v>4517157.375</v>
          </cell>
          <cell r="S3315" t="str">
            <v>Natural Gas</v>
          </cell>
        </row>
        <row r="3316">
          <cell r="A3316" t="str">
            <v>VT</v>
          </cell>
          <cell r="F3316">
            <v>2009</v>
          </cell>
          <cell r="N3316">
            <v>899</v>
          </cell>
          <cell r="R3316">
            <v>11090.5</v>
          </cell>
          <cell r="S3316" t="str">
            <v>Diesel Oil</v>
          </cell>
        </row>
        <row r="3317">
          <cell r="A3317" t="str">
            <v>VT</v>
          </cell>
          <cell r="F3317">
            <v>2010</v>
          </cell>
          <cell r="N3317">
            <v>1849</v>
          </cell>
          <cell r="R3317">
            <v>22844.9</v>
          </cell>
          <cell r="S3317" t="str">
            <v>Diesel Oil</v>
          </cell>
        </row>
        <row r="3318">
          <cell r="A3318" t="str">
            <v>VT</v>
          </cell>
          <cell r="F3318">
            <v>2011</v>
          </cell>
          <cell r="N3318">
            <v>3297.6</v>
          </cell>
          <cell r="R3318">
            <v>40704.6</v>
          </cell>
          <cell r="S3318" t="str">
            <v>Diesel Oil</v>
          </cell>
        </row>
        <row r="3319">
          <cell r="A3319" t="str">
            <v>VT</v>
          </cell>
          <cell r="F3319">
            <v>2012</v>
          </cell>
          <cell r="N3319">
            <v>963.3</v>
          </cell>
          <cell r="R3319">
            <v>11883</v>
          </cell>
          <cell r="S3319" t="str">
            <v>Diesel Oil</v>
          </cell>
        </row>
        <row r="3320">
          <cell r="A3320" t="str">
            <v>VT</v>
          </cell>
          <cell r="F3320">
            <v>2013</v>
          </cell>
          <cell r="N3320">
            <v>1320.7</v>
          </cell>
          <cell r="R3320">
            <v>16295.4</v>
          </cell>
          <cell r="S3320" t="str">
            <v>Diesel Oil</v>
          </cell>
        </row>
        <row r="3321">
          <cell r="A3321" t="str">
            <v>VT</v>
          </cell>
          <cell r="F3321">
            <v>2014</v>
          </cell>
          <cell r="N3321">
            <v>1262.0999999999999</v>
          </cell>
          <cell r="R3321">
            <v>15597.1</v>
          </cell>
          <cell r="S3321" t="str">
            <v>Diesel Oil</v>
          </cell>
        </row>
        <row r="3322">
          <cell r="A3322" t="str">
            <v>VT</v>
          </cell>
          <cell r="F3322">
            <v>2015</v>
          </cell>
          <cell r="N3322">
            <v>369.8</v>
          </cell>
          <cell r="R3322">
            <v>4564.8999999999996</v>
          </cell>
          <cell r="S3322" t="str">
            <v>Diesel Oil</v>
          </cell>
        </row>
        <row r="3323">
          <cell r="A3323" t="str">
            <v>VT</v>
          </cell>
          <cell r="F3323">
            <v>2016</v>
          </cell>
          <cell r="N3323">
            <v>958.6</v>
          </cell>
          <cell r="R3323">
            <v>11820</v>
          </cell>
          <cell r="S3323" t="str">
            <v>Diesel Oil</v>
          </cell>
        </row>
        <row r="3324">
          <cell r="A3324" t="str">
            <v>VT</v>
          </cell>
          <cell r="F3324">
            <v>2017</v>
          </cell>
          <cell r="N3324">
            <v>1953.9</v>
          </cell>
          <cell r="R3324">
            <v>24135.4</v>
          </cell>
          <cell r="S3324" t="str">
            <v>Diesel Oil</v>
          </cell>
        </row>
        <row r="3325">
          <cell r="A3325" t="str">
            <v>VT</v>
          </cell>
          <cell r="F3325">
            <v>2018</v>
          </cell>
          <cell r="N3325">
            <v>641.4</v>
          </cell>
          <cell r="R3325">
            <v>7893.9</v>
          </cell>
          <cell r="S3325" t="str">
            <v>Diesel Oil</v>
          </cell>
        </row>
        <row r="3326">
          <cell r="A3326" t="str">
            <v>VT</v>
          </cell>
          <cell r="F3326">
            <v>2019</v>
          </cell>
          <cell r="N3326">
            <v>232.9</v>
          </cell>
          <cell r="R3326">
            <v>2874</v>
          </cell>
          <cell r="S3326" t="str">
            <v>Diesel Oil</v>
          </cell>
        </row>
        <row r="3327">
          <cell r="A3327" t="str">
            <v>VT</v>
          </cell>
          <cell r="F3327">
            <v>2020</v>
          </cell>
          <cell r="N3327">
            <v>210.6</v>
          </cell>
          <cell r="R3327">
            <v>2599.1999999999998</v>
          </cell>
          <cell r="S3327" t="str">
            <v>Diesel Oil</v>
          </cell>
        </row>
        <row r="3328">
          <cell r="A3328" t="str">
            <v>VT</v>
          </cell>
          <cell r="F3328">
            <v>2021</v>
          </cell>
          <cell r="N3328">
            <v>1416.5</v>
          </cell>
          <cell r="R3328">
            <v>17494.2</v>
          </cell>
          <cell r="S3328" t="str">
            <v>Diesel Oil</v>
          </cell>
        </row>
        <row r="3329">
          <cell r="A3329" t="str">
            <v>VT</v>
          </cell>
          <cell r="F3329">
            <v>2022</v>
          </cell>
          <cell r="N3329">
            <v>2070.6</v>
          </cell>
          <cell r="R3329">
            <v>25549.9</v>
          </cell>
          <cell r="S3329" t="str">
            <v>Diesel Oil</v>
          </cell>
        </row>
        <row r="3330">
          <cell r="A3330" t="str">
            <v>VT</v>
          </cell>
          <cell r="F3330">
            <v>2023</v>
          </cell>
          <cell r="N3330">
            <v>765.3</v>
          </cell>
          <cell r="R3330">
            <v>9456.6</v>
          </cell>
          <cell r="S3330" t="str">
            <v>Diesel Oil</v>
          </cell>
        </row>
        <row r="3331">
          <cell r="A3331" t="str">
            <v>VT</v>
          </cell>
          <cell r="F3331">
            <v>2009</v>
          </cell>
          <cell r="N3331">
            <v>749.7</v>
          </cell>
          <cell r="R3331">
            <v>9256.6</v>
          </cell>
          <cell r="S3331" t="str">
            <v>Diesel Oil</v>
          </cell>
        </row>
        <row r="3332">
          <cell r="A3332" t="str">
            <v>VT</v>
          </cell>
          <cell r="F3332">
            <v>2010</v>
          </cell>
          <cell r="N3332">
            <v>1570.4</v>
          </cell>
          <cell r="R3332">
            <v>19391.8</v>
          </cell>
          <cell r="S3332" t="str">
            <v>Diesel Oil</v>
          </cell>
        </row>
        <row r="3333">
          <cell r="A3333" t="str">
            <v>VT</v>
          </cell>
          <cell r="F3333">
            <v>2011</v>
          </cell>
          <cell r="N3333">
            <v>2869.3</v>
          </cell>
          <cell r="R3333">
            <v>35423.699999999997</v>
          </cell>
          <cell r="S3333" t="str">
            <v>Diesel Oil</v>
          </cell>
        </row>
        <row r="3334">
          <cell r="A3334" t="str">
            <v>VT</v>
          </cell>
          <cell r="F3334">
            <v>2012</v>
          </cell>
          <cell r="N3334">
            <v>1117</v>
          </cell>
          <cell r="R3334">
            <v>13781.3</v>
          </cell>
          <cell r="S3334" t="str">
            <v>Diesel Oil</v>
          </cell>
        </row>
        <row r="3335">
          <cell r="A3335" t="str">
            <v>VT</v>
          </cell>
          <cell r="F3335">
            <v>2013</v>
          </cell>
          <cell r="N3335">
            <v>1065.7</v>
          </cell>
          <cell r="R3335">
            <v>13166.3</v>
          </cell>
          <cell r="S3335" t="str">
            <v>Diesel Oil</v>
          </cell>
        </row>
        <row r="3336">
          <cell r="A3336" t="str">
            <v>VT</v>
          </cell>
          <cell r="F3336">
            <v>2014</v>
          </cell>
          <cell r="N3336">
            <v>1069.3</v>
          </cell>
          <cell r="R3336">
            <v>13254.8</v>
          </cell>
          <cell r="S3336" t="str">
            <v>Diesel Oil</v>
          </cell>
        </row>
        <row r="3337">
          <cell r="A3337" t="str">
            <v>VT</v>
          </cell>
          <cell r="F3337">
            <v>2015</v>
          </cell>
          <cell r="N3337">
            <v>377.8</v>
          </cell>
          <cell r="R3337">
            <v>4659.5</v>
          </cell>
          <cell r="S3337" t="str">
            <v>Diesel Oil</v>
          </cell>
        </row>
        <row r="3338">
          <cell r="A3338" t="str">
            <v>VT</v>
          </cell>
          <cell r="F3338">
            <v>2016</v>
          </cell>
          <cell r="N3338">
            <v>863</v>
          </cell>
          <cell r="R3338">
            <v>10664.3</v>
          </cell>
          <cell r="S3338" t="str">
            <v>Diesel Oil</v>
          </cell>
        </row>
        <row r="3339">
          <cell r="A3339" t="str">
            <v>VT</v>
          </cell>
          <cell r="F3339">
            <v>2017</v>
          </cell>
          <cell r="N3339">
            <v>1643</v>
          </cell>
          <cell r="R3339">
            <v>20279</v>
          </cell>
          <cell r="S3339" t="str">
            <v>Diesel Oil</v>
          </cell>
        </row>
        <row r="3340">
          <cell r="A3340" t="str">
            <v>VT</v>
          </cell>
          <cell r="F3340">
            <v>2018</v>
          </cell>
          <cell r="N3340">
            <v>627.9</v>
          </cell>
          <cell r="R3340">
            <v>7729.7</v>
          </cell>
          <cell r="S3340" t="str">
            <v>Diesel Oil</v>
          </cell>
        </row>
        <row r="3341">
          <cell r="A3341" t="str">
            <v>VT</v>
          </cell>
          <cell r="F3341">
            <v>2019</v>
          </cell>
          <cell r="N3341">
            <v>177.2</v>
          </cell>
          <cell r="R3341">
            <v>2189.9</v>
          </cell>
          <cell r="S3341" t="str">
            <v>Diesel Oil</v>
          </cell>
        </row>
        <row r="3342">
          <cell r="A3342" t="str">
            <v>VT</v>
          </cell>
          <cell r="F3342">
            <v>2020</v>
          </cell>
          <cell r="N3342">
            <v>133.80000000000001</v>
          </cell>
          <cell r="R3342">
            <v>1652.8</v>
          </cell>
          <cell r="S3342" t="str">
            <v>Diesel Oil</v>
          </cell>
        </row>
        <row r="3343">
          <cell r="A3343" t="str">
            <v>VT</v>
          </cell>
          <cell r="F3343">
            <v>2021</v>
          </cell>
          <cell r="N3343">
            <v>985.6</v>
          </cell>
          <cell r="R3343">
            <v>12173.2</v>
          </cell>
          <cell r="S3343" t="str">
            <v>Diesel Oil</v>
          </cell>
        </row>
        <row r="3344">
          <cell r="A3344" t="str">
            <v>VT</v>
          </cell>
          <cell r="F3344">
            <v>2022</v>
          </cell>
          <cell r="N3344">
            <v>1309.8</v>
          </cell>
          <cell r="R3344">
            <v>16183.1</v>
          </cell>
          <cell r="S3344" t="str">
            <v>Diesel Oil</v>
          </cell>
        </row>
        <row r="3345">
          <cell r="A3345" t="str">
            <v>VT</v>
          </cell>
          <cell r="F3345">
            <v>2023</v>
          </cell>
          <cell r="N3345">
            <v>477.7</v>
          </cell>
          <cell r="R3345">
            <v>5894.9</v>
          </cell>
          <cell r="S3345" t="str">
            <v>Diesel Oil</v>
          </cell>
        </row>
        <row r="3346">
          <cell r="A3346" t="str">
            <v>VT</v>
          </cell>
          <cell r="F3346">
            <v>2009</v>
          </cell>
          <cell r="N3346">
            <v>133.30000000000001</v>
          </cell>
          <cell r="R3346">
            <v>1646.8</v>
          </cell>
          <cell r="S3346" t="str">
            <v>Diesel Oil</v>
          </cell>
        </row>
        <row r="3347">
          <cell r="A3347" t="str">
            <v>VT</v>
          </cell>
          <cell r="F3347">
            <v>2010</v>
          </cell>
          <cell r="N3347">
            <v>163.9</v>
          </cell>
          <cell r="R3347">
            <v>2026</v>
          </cell>
          <cell r="S3347" t="str">
            <v>Diesel Oil</v>
          </cell>
        </row>
        <row r="3348">
          <cell r="A3348" t="str">
            <v>VT</v>
          </cell>
          <cell r="F3348">
            <v>2011</v>
          </cell>
          <cell r="N3348">
            <v>185.6</v>
          </cell>
          <cell r="R3348">
            <v>2292.3000000000002</v>
          </cell>
          <cell r="S3348" t="str">
            <v>Diesel Oil</v>
          </cell>
        </row>
        <row r="3349">
          <cell r="A3349" t="str">
            <v>VT</v>
          </cell>
          <cell r="F3349">
            <v>2012</v>
          </cell>
          <cell r="N3349">
            <v>116.9</v>
          </cell>
          <cell r="R3349">
            <v>1441.9</v>
          </cell>
          <cell r="S3349" t="str">
            <v>Diesel Oil</v>
          </cell>
        </row>
        <row r="3350">
          <cell r="A3350" t="str">
            <v>VT</v>
          </cell>
          <cell r="F3350">
            <v>2013</v>
          </cell>
          <cell r="N3350">
            <v>315.5</v>
          </cell>
          <cell r="R3350">
            <v>3895.9</v>
          </cell>
          <cell r="S3350" t="str">
            <v>Diesel Oil</v>
          </cell>
        </row>
        <row r="3351">
          <cell r="A3351" t="str">
            <v>VT</v>
          </cell>
          <cell r="F3351">
            <v>2014</v>
          </cell>
          <cell r="N3351">
            <v>298.5</v>
          </cell>
          <cell r="R3351">
            <v>3686.9</v>
          </cell>
          <cell r="S3351" t="str">
            <v>Diesel Oil</v>
          </cell>
        </row>
        <row r="3352">
          <cell r="A3352" t="str">
            <v>VT</v>
          </cell>
          <cell r="F3352">
            <v>2015</v>
          </cell>
          <cell r="N3352">
            <v>242.2</v>
          </cell>
          <cell r="R3352">
            <v>2975</v>
          </cell>
          <cell r="S3352" t="str">
            <v>Diesel Oil</v>
          </cell>
        </row>
        <row r="3353">
          <cell r="A3353" t="str">
            <v>VT</v>
          </cell>
          <cell r="F3353">
            <v>2016</v>
          </cell>
          <cell r="N3353">
            <v>428.3</v>
          </cell>
          <cell r="R3353">
            <v>5282.8</v>
          </cell>
          <cell r="S3353" t="str">
            <v>Diesel Oil</v>
          </cell>
        </row>
        <row r="3354">
          <cell r="A3354" t="str">
            <v>VT</v>
          </cell>
          <cell r="F3354">
            <v>2017</v>
          </cell>
          <cell r="N3354">
            <v>375.8</v>
          </cell>
          <cell r="R3354">
            <v>4642.2</v>
          </cell>
          <cell r="S3354" t="str">
            <v>Diesel Oil</v>
          </cell>
        </row>
        <row r="3355">
          <cell r="A3355" t="str">
            <v>VT</v>
          </cell>
          <cell r="F3355">
            <v>2018</v>
          </cell>
          <cell r="N3355">
            <v>402</v>
          </cell>
          <cell r="R3355">
            <v>4959.3</v>
          </cell>
          <cell r="S3355" t="str">
            <v>Diesel Oil</v>
          </cell>
        </row>
        <row r="3356">
          <cell r="A3356" t="str">
            <v>VT</v>
          </cell>
          <cell r="F3356">
            <v>2019</v>
          </cell>
          <cell r="N3356">
            <v>60.3</v>
          </cell>
          <cell r="R3356">
            <v>745.9</v>
          </cell>
          <cell r="S3356" t="str">
            <v>Diesel Oil</v>
          </cell>
        </row>
        <row r="3357">
          <cell r="A3357" t="str">
            <v>VT</v>
          </cell>
          <cell r="F3357">
            <v>2020</v>
          </cell>
          <cell r="N3357">
            <v>370.3</v>
          </cell>
          <cell r="R3357">
            <v>4566</v>
          </cell>
          <cell r="S3357" t="str">
            <v>Diesel Oil</v>
          </cell>
        </row>
        <row r="3358">
          <cell r="A3358" t="str">
            <v>VT</v>
          </cell>
          <cell r="F3358">
            <v>2021</v>
          </cell>
          <cell r="N3358">
            <v>328.6</v>
          </cell>
          <cell r="R3358">
            <v>4051</v>
          </cell>
          <cell r="S3358" t="str">
            <v>Diesel Oil</v>
          </cell>
        </row>
        <row r="3359">
          <cell r="A3359" t="str">
            <v>VT</v>
          </cell>
          <cell r="F3359">
            <v>2022</v>
          </cell>
          <cell r="N3359">
            <v>261.89999999999998</v>
          </cell>
          <cell r="R3359">
            <v>3228.8</v>
          </cell>
          <cell r="S3359" t="str">
            <v>Diesel Oil</v>
          </cell>
        </row>
        <row r="3360">
          <cell r="A3360" t="str">
            <v>VT</v>
          </cell>
          <cell r="F3360">
            <v>2023</v>
          </cell>
          <cell r="N3360">
            <v>405.7</v>
          </cell>
          <cell r="R3360">
            <v>5009.5</v>
          </cell>
          <cell r="S3360" t="str">
            <v>Diesel Oil</v>
          </cell>
        </row>
        <row r="3361">
          <cell r="A3361" t="str">
            <v>VT</v>
          </cell>
          <cell r="F3361">
            <v>2009</v>
          </cell>
          <cell r="N3361">
            <v>183.3</v>
          </cell>
          <cell r="R3361">
            <v>2263</v>
          </cell>
          <cell r="S3361" t="str">
            <v>Diesel Oil</v>
          </cell>
        </row>
        <row r="3362">
          <cell r="A3362" t="str">
            <v>VT</v>
          </cell>
          <cell r="F3362">
            <v>2010</v>
          </cell>
          <cell r="N3362">
            <v>172.7</v>
          </cell>
          <cell r="R3362">
            <v>2132.1999999999998</v>
          </cell>
          <cell r="S3362" t="str">
            <v>Diesel Oil</v>
          </cell>
        </row>
        <row r="3363">
          <cell r="A3363" t="str">
            <v>VT</v>
          </cell>
          <cell r="F3363">
            <v>2011</v>
          </cell>
          <cell r="N3363">
            <v>184.4</v>
          </cell>
          <cell r="R3363">
            <v>2274.9</v>
          </cell>
          <cell r="S3363" t="str">
            <v>Diesel Oil</v>
          </cell>
        </row>
        <row r="3364">
          <cell r="A3364" t="str">
            <v>VT</v>
          </cell>
          <cell r="F3364">
            <v>2012</v>
          </cell>
          <cell r="N3364">
            <v>121.9</v>
          </cell>
          <cell r="R3364">
            <v>1505</v>
          </cell>
          <cell r="S3364" t="str">
            <v>Diesel Oil</v>
          </cell>
        </row>
        <row r="3365">
          <cell r="A3365" t="str">
            <v>VT</v>
          </cell>
          <cell r="F3365">
            <v>2013</v>
          </cell>
          <cell r="N3365">
            <v>59</v>
          </cell>
          <cell r="R3365">
            <v>729</v>
          </cell>
          <cell r="S3365" t="str">
            <v>Diesel Oil</v>
          </cell>
        </row>
        <row r="3366">
          <cell r="A3366" t="str">
            <v>VT</v>
          </cell>
          <cell r="F3366">
            <v>2014</v>
          </cell>
          <cell r="N3366">
            <v>77.8</v>
          </cell>
          <cell r="R3366">
            <v>960.1</v>
          </cell>
          <cell r="S3366" t="str">
            <v>Diesel Oil</v>
          </cell>
        </row>
        <row r="3367">
          <cell r="A3367" t="str">
            <v>VT</v>
          </cell>
          <cell r="F3367">
            <v>2015</v>
          </cell>
          <cell r="N3367">
            <v>226.2</v>
          </cell>
          <cell r="R3367">
            <v>2820</v>
          </cell>
          <cell r="S3367" t="str">
            <v>Diesel Oil</v>
          </cell>
        </row>
        <row r="3368">
          <cell r="A3368" t="str">
            <v>VT</v>
          </cell>
          <cell r="F3368">
            <v>2016</v>
          </cell>
          <cell r="N3368">
            <v>427.6</v>
          </cell>
          <cell r="R3368">
            <v>5281.6</v>
          </cell>
          <cell r="S3368" t="str">
            <v>Diesel Oil</v>
          </cell>
        </row>
        <row r="3369">
          <cell r="A3369" t="str">
            <v>VT</v>
          </cell>
          <cell r="F3369">
            <v>2017</v>
          </cell>
          <cell r="N3369">
            <v>376.5</v>
          </cell>
          <cell r="R3369">
            <v>4642.1000000000004</v>
          </cell>
          <cell r="S3369" t="str">
            <v>Diesel Oil</v>
          </cell>
        </row>
        <row r="3370">
          <cell r="A3370" t="str">
            <v>VT</v>
          </cell>
          <cell r="F3370">
            <v>2018</v>
          </cell>
          <cell r="N3370">
            <v>400.8</v>
          </cell>
          <cell r="R3370">
            <v>4945.3999999999996</v>
          </cell>
          <cell r="S3370" t="str">
            <v>Diesel Oil</v>
          </cell>
        </row>
        <row r="3371">
          <cell r="A3371" t="str">
            <v>VT</v>
          </cell>
          <cell r="F3371">
            <v>2019</v>
          </cell>
          <cell r="N3371">
            <v>75.099999999999994</v>
          </cell>
          <cell r="R3371">
            <v>928</v>
          </cell>
          <cell r="S3371" t="str">
            <v>Diesel Oil</v>
          </cell>
        </row>
        <row r="3372">
          <cell r="A3372" t="str">
            <v>VT</v>
          </cell>
          <cell r="F3372">
            <v>2020</v>
          </cell>
          <cell r="N3372">
            <v>369.9</v>
          </cell>
          <cell r="R3372">
            <v>4559.8</v>
          </cell>
          <cell r="S3372" t="str">
            <v>Diesel Oil</v>
          </cell>
        </row>
        <row r="3373">
          <cell r="A3373" t="str">
            <v>VT</v>
          </cell>
          <cell r="F3373">
            <v>2021</v>
          </cell>
          <cell r="N3373">
            <v>328.6</v>
          </cell>
          <cell r="R3373">
            <v>4051</v>
          </cell>
          <cell r="S3373" t="str">
            <v>Diesel Oil</v>
          </cell>
        </row>
        <row r="3374">
          <cell r="A3374" t="str">
            <v>VT</v>
          </cell>
          <cell r="F3374">
            <v>2022</v>
          </cell>
          <cell r="N3374">
            <v>261.10000000000002</v>
          </cell>
          <cell r="R3374">
            <v>3214.6</v>
          </cell>
          <cell r="S3374" t="str">
            <v>Diesel Oil</v>
          </cell>
        </row>
        <row r="3375">
          <cell r="A3375" t="str">
            <v>VT</v>
          </cell>
          <cell r="F3375">
            <v>2023</v>
          </cell>
          <cell r="N3375">
            <v>417.2</v>
          </cell>
          <cell r="R3375">
            <v>5158.8999999999996</v>
          </cell>
          <cell r="S3375" t="str">
            <v>Diesel Oil</v>
          </cell>
        </row>
        <row r="3376">
          <cell r="A3376" t="str">
            <v>VA</v>
          </cell>
          <cell r="F3376">
            <v>2021</v>
          </cell>
          <cell r="N3376">
            <v>46694.785000000003</v>
          </cell>
          <cell r="R3376">
            <v>785738.13399999996</v>
          </cell>
          <cell r="S3376" t="str">
            <v>Natural Gas</v>
          </cell>
        </row>
        <row r="3377">
          <cell r="A3377" t="str">
            <v>VA</v>
          </cell>
          <cell r="F3377">
            <v>2022</v>
          </cell>
          <cell r="N3377">
            <v>34531.714</v>
          </cell>
          <cell r="R3377">
            <v>581076.11800000002</v>
          </cell>
          <cell r="S3377" t="str">
            <v>Natural Gas</v>
          </cell>
        </row>
        <row r="3378">
          <cell r="A3378" t="str">
            <v>VA</v>
          </cell>
          <cell r="F3378">
            <v>2023</v>
          </cell>
          <cell r="N3378">
            <v>32209.808000000001</v>
          </cell>
          <cell r="R3378">
            <v>542003.47</v>
          </cell>
          <cell r="S3378" t="str">
            <v>Natural Gas</v>
          </cell>
        </row>
        <row r="3379">
          <cell r="A3379" t="str">
            <v>VA</v>
          </cell>
          <cell r="F3379">
            <v>2021</v>
          </cell>
          <cell r="N3379">
            <v>53622.076999999997</v>
          </cell>
          <cell r="R3379">
            <v>902302.34499999997</v>
          </cell>
          <cell r="S3379" t="str">
            <v>Natural Gas</v>
          </cell>
        </row>
        <row r="3380">
          <cell r="A3380" t="str">
            <v>VA</v>
          </cell>
          <cell r="F3380">
            <v>2022</v>
          </cell>
          <cell r="N3380">
            <v>26615.804</v>
          </cell>
          <cell r="R3380">
            <v>447884.103</v>
          </cell>
          <cell r="S3380" t="str">
            <v>Natural Gas</v>
          </cell>
        </row>
        <row r="3381">
          <cell r="A3381" t="str">
            <v>VA</v>
          </cell>
          <cell r="F3381">
            <v>2023</v>
          </cell>
          <cell r="N3381">
            <v>34575.084000000003</v>
          </cell>
          <cell r="R3381">
            <v>581797.41500000004</v>
          </cell>
          <cell r="S3381" t="str">
            <v>Natural Gas</v>
          </cell>
        </row>
        <row r="3382">
          <cell r="A3382" t="str">
            <v>VA</v>
          </cell>
          <cell r="F3382">
            <v>2021</v>
          </cell>
          <cell r="N3382">
            <v>847</v>
          </cell>
          <cell r="R3382">
            <v>10441.200000000001</v>
          </cell>
          <cell r="S3382" t="str">
            <v>Diesel Oil</v>
          </cell>
        </row>
        <row r="3383">
          <cell r="A3383" t="str">
            <v>VA</v>
          </cell>
          <cell r="F3383">
            <v>2022</v>
          </cell>
          <cell r="N3383">
            <v>3388</v>
          </cell>
          <cell r="R3383">
            <v>41764.800000000003</v>
          </cell>
          <cell r="S3383" t="str">
            <v>Diesel Oil</v>
          </cell>
        </row>
        <row r="3384">
          <cell r="A3384" t="str">
            <v>VA</v>
          </cell>
          <cell r="F3384">
            <v>2023</v>
          </cell>
          <cell r="N3384">
            <v>4427.5</v>
          </cell>
          <cell r="R3384">
            <v>54579</v>
          </cell>
          <cell r="S3384" t="str">
            <v>Diesel Oil</v>
          </cell>
        </row>
        <row r="3385">
          <cell r="A3385" t="str">
            <v>VA</v>
          </cell>
          <cell r="F3385">
            <v>2021</v>
          </cell>
          <cell r="N3385">
            <v>553146.07700000005</v>
          </cell>
          <cell r="R3385">
            <v>5391264.4529999997</v>
          </cell>
          <cell r="S3385" t="str">
            <v>Coal</v>
          </cell>
        </row>
        <row r="3386">
          <cell r="A3386" t="str">
            <v>VA</v>
          </cell>
          <cell r="F3386">
            <v>2022</v>
          </cell>
          <cell r="N3386">
            <v>504275.46600000001</v>
          </cell>
          <cell r="R3386">
            <v>4914977.5530000003</v>
          </cell>
          <cell r="S3386" t="str">
            <v>Coal</v>
          </cell>
        </row>
        <row r="3387">
          <cell r="A3387" t="str">
            <v>VA</v>
          </cell>
          <cell r="F3387">
            <v>2023</v>
          </cell>
          <cell r="N3387">
            <v>130562.29700000001</v>
          </cell>
          <cell r="R3387">
            <v>1272521.469</v>
          </cell>
          <cell r="S3387" t="str">
            <v>Coal</v>
          </cell>
        </row>
        <row r="3388">
          <cell r="A3388" t="str">
            <v>VA</v>
          </cell>
          <cell r="F3388">
            <v>2021</v>
          </cell>
          <cell r="N3388">
            <v>602155.77599999995</v>
          </cell>
          <cell r="R3388">
            <v>5868978.0820000004</v>
          </cell>
          <cell r="S3388" t="str">
            <v>Coal</v>
          </cell>
        </row>
        <row r="3389">
          <cell r="A3389" t="str">
            <v>VA</v>
          </cell>
          <cell r="F3389">
            <v>2022</v>
          </cell>
          <cell r="N3389">
            <v>1013088.517</v>
          </cell>
          <cell r="R3389">
            <v>9874156.5629999992</v>
          </cell>
          <cell r="S3389" t="str">
            <v>Coal</v>
          </cell>
        </row>
        <row r="3390">
          <cell r="A3390" t="str">
            <v>VA</v>
          </cell>
          <cell r="F3390">
            <v>2023</v>
          </cell>
          <cell r="N3390">
            <v>371579.47399999999</v>
          </cell>
          <cell r="R3390">
            <v>3621627.3960000002</v>
          </cell>
          <cell r="S3390" t="str">
            <v>Coal</v>
          </cell>
        </row>
        <row r="3391">
          <cell r="A3391" t="str">
            <v>VA</v>
          </cell>
          <cell r="F3391">
            <v>2021</v>
          </cell>
          <cell r="N3391">
            <v>431604.39799999999</v>
          </cell>
          <cell r="R3391">
            <v>7262550.9979999997</v>
          </cell>
          <cell r="S3391" t="str">
            <v>Natural Gas</v>
          </cell>
        </row>
        <row r="3392">
          <cell r="A3392" t="str">
            <v>VA</v>
          </cell>
          <cell r="F3392">
            <v>2022</v>
          </cell>
          <cell r="N3392">
            <v>427838.35700000002</v>
          </cell>
          <cell r="R3392">
            <v>7199199.1220000004</v>
          </cell>
          <cell r="S3392" t="str">
            <v>Natural Gas</v>
          </cell>
        </row>
        <row r="3393">
          <cell r="A3393" t="str">
            <v>VA</v>
          </cell>
          <cell r="F3393">
            <v>2023</v>
          </cell>
          <cell r="N3393">
            <v>431441.174</v>
          </cell>
          <cell r="R3393">
            <v>7259778.523</v>
          </cell>
          <cell r="S3393" t="str">
            <v>Natural Gas</v>
          </cell>
        </row>
        <row r="3394">
          <cell r="A3394" t="str">
            <v>VA</v>
          </cell>
          <cell r="F3394">
            <v>2021</v>
          </cell>
          <cell r="N3394">
            <v>463279.978</v>
          </cell>
          <cell r="R3394">
            <v>7794142.6509999996</v>
          </cell>
          <cell r="S3394" t="str">
            <v>Natural Gas</v>
          </cell>
        </row>
        <row r="3395">
          <cell r="A3395" t="str">
            <v>VA</v>
          </cell>
          <cell r="F3395">
            <v>2022</v>
          </cell>
          <cell r="N3395">
            <v>443212.97399999999</v>
          </cell>
          <cell r="R3395">
            <v>7452053.7680000002</v>
          </cell>
          <cell r="S3395" t="str">
            <v>Natural Gas</v>
          </cell>
        </row>
        <row r="3396">
          <cell r="A3396" t="str">
            <v>VA</v>
          </cell>
          <cell r="F3396">
            <v>2023</v>
          </cell>
          <cell r="N3396">
            <v>485474.766</v>
          </cell>
          <cell r="R3396">
            <v>8168909.9639999997</v>
          </cell>
          <cell r="S3396" t="str">
            <v>Natural Gas</v>
          </cell>
        </row>
        <row r="3397">
          <cell r="A3397" t="str">
            <v>VA</v>
          </cell>
          <cell r="F3397">
            <v>2021</v>
          </cell>
          <cell r="N3397">
            <v>495180.02</v>
          </cell>
          <cell r="R3397">
            <v>8329299.5880000005</v>
          </cell>
          <cell r="S3397" t="str">
            <v>Natural Gas</v>
          </cell>
        </row>
        <row r="3398">
          <cell r="A3398" t="str">
            <v>VA</v>
          </cell>
          <cell r="F3398">
            <v>2022</v>
          </cell>
          <cell r="N3398">
            <v>389450.10200000001</v>
          </cell>
          <cell r="R3398">
            <v>6545106.818</v>
          </cell>
          <cell r="S3398" t="str">
            <v>Natural Gas</v>
          </cell>
        </row>
        <row r="3399">
          <cell r="A3399" t="str">
            <v>VA</v>
          </cell>
          <cell r="F3399">
            <v>2023</v>
          </cell>
          <cell r="N3399">
            <v>397002.96399999998</v>
          </cell>
          <cell r="R3399">
            <v>6680290.3310000002</v>
          </cell>
          <cell r="S3399" t="str">
            <v>Natural Gas</v>
          </cell>
        </row>
        <row r="3400">
          <cell r="A3400" t="str">
            <v>VA</v>
          </cell>
          <cell r="F3400">
            <v>2021</v>
          </cell>
          <cell r="N3400">
            <v>510083.80099999998</v>
          </cell>
          <cell r="R3400">
            <v>8579416.6060000006</v>
          </cell>
          <cell r="S3400" t="str">
            <v>Natural Gas</v>
          </cell>
        </row>
        <row r="3401">
          <cell r="A3401" t="str">
            <v>VA</v>
          </cell>
          <cell r="F3401">
            <v>2022</v>
          </cell>
          <cell r="N3401">
            <v>388008.54200000002</v>
          </cell>
          <cell r="R3401">
            <v>6497188.1919999998</v>
          </cell>
          <cell r="S3401" t="str">
            <v>Natural Gas</v>
          </cell>
        </row>
        <row r="3402">
          <cell r="A3402" t="str">
            <v>VA</v>
          </cell>
          <cell r="F3402">
            <v>2023</v>
          </cell>
          <cell r="N3402">
            <v>416387.03</v>
          </cell>
          <cell r="R3402">
            <v>7006481.2510000002</v>
          </cell>
          <cell r="S3402" t="str">
            <v>Natural Gas</v>
          </cell>
        </row>
        <row r="3403">
          <cell r="A3403" t="str">
            <v>VA</v>
          </cell>
          <cell r="F3403">
            <v>2021</v>
          </cell>
          <cell r="N3403">
            <v>48438.667000000001</v>
          </cell>
          <cell r="R3403">
            <v>598522.21900000004</v>
          </cell>
          <cell r="S3403" t="str">
            <v>Residual Oil</v>
          </cell>
        </row>
        <row r="3404">
          <cell r="A3404" t="str">
            <v>VA</v>
          </cell>
          <cell r="F3404">
            <v>2022</v>
          </cell>
          <cell r="N3404">
            <v>34294.608999999997</v>
          </cell>
          <cell r="R3404">
            <v>423922.98</v>
          </cell>
          <cell r="S3404" t="str">
            <v>Residual Oil</v>
          </cell>
        </row>
        <row r="3405">
          <cell r="A3405" t="str">
            <v>VA</v>
          </cell>
          <cell r="F3405">
            <v>2023</v>
          </cell>
          <cell r="N3405">
            <v>1624.5889999999999</v>
          </cell>
          <cell r="R3405">
            <v>20095.829000000002</v>
          </cell>
          <cell r="S3405" t="str">
            <v>Residual Oil</v>
          </cell>
        </row>
        <row r="3406">
          <cell r="A3406" t="str">
            <v>NJ</v>
          </cell>
          <cell r="F3406">
            <v>2009</v>
          </cell>
          <cell r="N3406">
            <v>779.74900000000002</v>
          </cell>
          <cell r="R3406">
            <v>13121.105</v>
          </cell>
          <cell r="S3406" t="str">
            <v>Natural Gas</v>
          </cell>
        </row>
        <row r="3407">
          <cell r="A3407" t="str">
            <v>NJ</v>
          </cell>
          <cell r="F3407">
            <v>2010</v>
          </cell>
          <cell r="N3407">
            <v>15271.459000000001</v>
          </cell>
          <cell r="R3407">
            <v>255708.92199999999</v>
          </cell>
          <cell r="S3407" t="str">
            <v>Natural Gas</v>
          </cell>
        </row>
        <row r="3408">
          <cell r="A3408" t="str">
            <v>NJ</v>
          </cell>
          <cell r="F3408">
            <v>2011</v>
          </cell>
          <cell r="N3408">
            <v>18904.044000000002</v>
          </cell>
          <cell r="R3408">
            <v>310492.701</v>
          </cell>
          <cell r="S3408" t="str">
            <v>Natural Gas</v>
          </cell>
        </row>
        <row r="3409">
          <cell r="A3409" t="str">
            <v>NJ</v>
          </cell>
          <cell r="F3409">
            <v>2020</v>
          </cell>
          <cell r="N3409">
            <v>15140.964</v>
          </cell>
          <cell r="R3409">
            <v>250713.54300000001</v>
          </cell>
          <cell r="S3409" t="str">
            <v>Natural Gas</v>
          </cell>
        </row>
        <row r="3410">
          <cell r="A3410" t="str">
            <v>NJ</v>
          </cell>
          <cell r="F3410">
            <v>2021</v>
          </cell>
          <cell r="N3410">
            <v>10030.76</v>
          </cell>
          <cell r="R3410">
            <v>168123.739</v>
          </cell>
          <cell r="S3410" t="str">
            <v>Natural Gas</v>
          </cell>
        </row>
        <row r="3411">
          <cell r="A3411" t="str">
            <v>NJ</v>
          </cell>
          <cell r="F3411">
            <v>2022</v>
          </cell>
          <cell r="N3411">
            <v>12445.585999999999</v>
          </cell>
          <cell r="R3411">
            <v>190871.307</v>
          </cell>
          <cell r="S3411" t="str">
            <v>Natural Gas</v>
          </cell>
        </row>
        <row r="3412">
          <cell r="A3412" t="str">
            <v>NJ</v>
          </cell>
          <cell r="F3412">
            <v>2023</v>
          </cell>
          <cell r="N3412">
            <v>8530.4889999999996</v>
          </cell>
          <cell r="R3412">
            <v>143154.024</v>
          </cell>
          <cell r="S3412" t="str">
            <v>Natural Gas</v>
          </cell>
        </row>
        <row r="3413">
          <cell r="A3413" t="str">
            <v>NJ</v>
          </cell>
          <cell r="F3413">
            <v>2009</v>
          </cell>
          <cell r="N3413">
            <v>6550.18</v>
          </cell>
          <cell r="R3413">
            <v>100730.27899999999</v>
          </cell>
          <cell r="S3413" t="str">
            <v>Natural Gas</v>
          </cell>
        </row>
        <row r="3414">
          <cell r="A3414" t="str">
            <v>NJ</v>
          </cell>
          <cell r="F3414">
            <v>2010</v>
          </cell>
          <cell r="N3414">
            <v>25591.167000000001</v>
          </cell>
          <cell r="R3414">
            <v>423052.37400000001</v>
          </cell>
          <cell r="S3414" t="str">
            <v>Natural Gas</v>
          </cell>
        </row>
        <row r="3415">
          <cell r="A3415" t="str">
            <v>NJ</v>
          </cell>
          <cell r="F3415">
            <v>2011</v>
          </cell>
          <cell r="N3415">
            <v>19614.59</v>
          </cell>
          <cell r="R3415">
            <v>326774.24699999997</v>
          </cell>
          <cell r="S3415" t="str">
            <v>Natural Gas</v>
          </cell>
        </row>
        <row r="3416">
          <cell r="A3416" t="str">
            <v>NJ</v>
          </cell>
          <cell r="F3416">
            <v>2020</v>
          </cell>
          <cell r="N3416">
            <v>26572.831999999999</v>
          </cell>
          <cell r="R3416">
            <v>439539.01500000001</v>
          </cell>
          <cell r="S3416" t="str">
            <v>Natural Gas</v>
          </cell>
        </row>
        <row r="3417">
          <cell r="A3417" t="str">
            <v>NJ</v>
          </cell>
          <cell r="F3417">
            <v>2021</v>
          </cell>
          <cell r="N3417">
            <v>27666.245999999999</v>
          </cell>
          <cell r="R3417">
            <v>465528.755</v>
          </cell>
          <cell r="S3417" t="str">
            <v>Natural Gas</v>
          </cell>
        </row>
        <row r="3418">
          <cell r="A3418" t="str">
            <v>NJ</v>
          </cell>
          <cell r="F3418">
            <v>2022</v>
          </cell>
          <cell r="N3418">
            <v>46571.637999999999</v>
          </cell>
          <cell r="R3418">
            <v>781876.40399999998</v>
          </cell>
          <cell r="S3418" t="str">
            <v>Natural Gas</v>
          </cell>
        </row>
        <row r="3419">
          <cell r="A3419" t="str">
            <v>NJ</v>
          </cell>
          <cell r="F3419">
            <v>2023</v>
          </cell>
          <cell r="N3419">
            <v>32078.882000000001</v>
          </cell>
          <cell r="R3419">
            <v>539225.87300000002</v>
          </cell>
          <cell r="S3419" t="str">
            <v>Natural Gas</v>
          </cell>
        </row>
        <row r="3420">
          <cell r="A3420" t="str">
            <v>MA</v>
          </cell>
          <cell r="F3420">
            <v>2009</v>
          </cell>
          <cell r="N3420">
            <v>25583.15</v>
          </cell>
          <cell r="R3420">
            <v>404629.52500000002</v>
          </cell>
          <cell r="S3420" t="str">
            <v>Natural Gas</v>
          </cell>
        </row>
        <row r="3421">
          <cell r="A3421" t="str">
            <v>MA</v>
          </cell>
          <cell r="F3421">
            <v>2010</v>
          </cell>
          <cell r="N3421">
            <v>57126.3</v>
          </cell>
          <cell r="R3421">
            <v>940667.17500000005</v>
          </cell>
          <cell r="S3421" t="str">
            <v>Natural Gas</v>
          </cell>
        </row>
        <row r="3422">
          <cell r="A3422" t="str">
            <v>MA</v>
          </cell>
          <cell r="F3422">
            <v>2011</v>
          </cell>
          <cell r="N3422">
            <v>25930.65</v>
          </cell>
          <cell r="R3422">
            <v>408791.3</v>
          </cell>
          <cell r="S3422" t="str">
            <v>Natural Gas</v>
          </cell>
        </row>
        <row r="3423">
          <cell r="A3423" t="str">
            <v>MA</v>
          </cell>
          <cell r="F3423">
            <v>2012</v>
          </cell>
          <cell r="N3423">
            <v>25963.924999999999</v>
          </cell>
          <cell r="R3423">
            <v>424488.7</v>
          </cell>
          <cell r="S3423" t="str">
            <v>Natural Gas</v>
          </cell>
        </row>
        <row r="3424">
          <cell r="A3424" t="str">
            <v>MA</v>
          </cell>
          <cell r="F3424">
            <v>2013</v>
          </cell>
          <cell r="N3424">
            <v>32315.75</v>
          </cell>
          <cell r="R3424">
            <v>477261.92499999999</v>
          </cell>
          <cell r="S3424" t="str">
            <v>Natural Gas</v>
          </cell>
        </row>
        <row r="3425">
          <cell r="A3425" t="str">
            <v>MA</v>
          </cell>
          <cell r="F3425">
            <v>2014</v>
          </cell>
          <cell r="N3425">
            <v>63217.074999999997</v>
          </cell>
          <cell r="R3425">
            <v>915311.875</v>
          </cell>
          <cell r="S3425" t="str">
            <v>Natural Gas</v>
          </cell>
        </row>
        <row r="3426">
          <cell r="A3426" t="str">
            <v>MA</v>
          </cell>
          <cell r="F3426">
            <v>2015</v>
          </cell>
          <cell r="N3426">
            <v>69798.375</v>
          </cell>
          <cell r="R3426">
            <v>1091437.95</v>
          </cell>
          <cell r="S3426" t="str">
            <v>Natural Gas</v>
          </cell>
        </row>
        <row r="3427">
          <cell r="A3427" t="str">
            <v>MA</v>
          </cell>
          <cell r="F3427">
            <v>2016</v>
          </cell>
          <cell r="N3427">
            <v>29743.65</v>
          </cell>
          <cell r="R3427">
            <v>485766.02500000002</v>
          </cell>
          <cell r="S3427" t="str">
            <v>Natural Gas</v>
          </cell>
        </row>
        <row r="3428">
          <cell r="A3428" t="str">
            <v>MA</v>
          </cell>
          <cell r="F3428">
            <v>2017</v>
          </cell>
          <cell r="N3428">
            <v>29595.85</v>
          </cell>
          <cell r="R3428">
            <v>461202.5</v>
          </cell>
          <cell r="S3428" t="str">
            <v>Natural Gas</v>
          </cell>
        </row>
        <row r="3429">
          <cell r="A3429" t="str">
            <v>MA</v>
          </cell>
          <cell r="F3429">
            <v>2018</v>
          </cell>
          <cell r="N3429">
            <v>27018.6</v>
          </cell>
          <cell r="R3429">
            <v>392368.07500000001</v>
          </cell>
          <cell r="S3429" t="str">
            <v>Natural Gas</v>
          </cell>
        </row>
        <row r="3430">
          <cell r="A3430" t="str">
            <v>MA</v>
          </cell>
          <cell r="F3430">
            <v>2019</v>
          </cell>
          <cell r="N3430">
            <v>12121.575000000001</v>
          </cell>
          <cell r="R3430">
            <v>203740.4</v>
          </cell>
          <cell r="S3430" t="str">
            <v>Natural Gas</v>
          </cell>
        </row>
        <row r="3431">
          <cell r="A3431" t="str">
            <v>MA</v>
          </cell>
          <cell r="F3431">
            <v>2020</v>
          </cell>
          <cell r="N3431">
            <v>27743.224999999999</v>
          </cell>
          <cell r="R3431">
            <v>466844.72499999998</v>
          </cell>
          <cell r="S3431" t="str">
            <v>Natural Gas</v>
          </cell>
        </row>
        <row r="3432">
          <cell r="A3432" t="str">
            <v>MA</v>
          </cell>
          <cell r="F3432">
            <v>2021</v>
          </cell>
          <cell r="N3432">
            <v>14694.924999999999</v>
          </cell>
          <cell r="R3432">
            <v>244644.92499999999</v>
          </cell>
          <cell r="S3432" t="str">
            <v>Natural Gas</v>
          </cell>
        </row>
        <row r="3433">
          <cell r="A3433" t="str">
            <v>MA</v>
          </cell>
          <cell r="F3433">
            <v>2022</v>
          </cell>
          <cell r="N3433">
            <v>33163.199999999997</v>
          </cell>
          <cell r="R3433">
            <v>496363.8</v>
          </cell>
          <cell r="S3433" t="str">
            <v>Natural Gas</v>
          </cell>
        </row>
        <row r="3434">
          <cell r="A3434" t="str">
            <v>MA</v>
          </cell>
          <cell r="F3434">
            <v>2023</v>
          </cell>
          <cell r="N3434">
            <v>4798.5249999999996</v>
          </cell>
          <cell r="R3434">
            <v>64201.074999999997</v>
          </cell>
          <cell r="S3434" t="str">
            <v>Natural Gas</v>
          </cell>
        </row>
        <row r="3435">
          <cell r="A3435" t="str">
            <v>MA</v>
          </cell>
          <cell r="F3435">
            <v>2009</v>
          </cell>
          <cell r="N3435">
            <v>23915.025000000001</v>
          </cell>
          <cell r="R3435">
            <v>377760.65</v>
          </cell>
          <cell r="S3435" t="str">
            <v>Natural Gas</v>
          </cell>
        </row>
        <row r="3436">
          <cell r="A3436" t="str">
            <v>MA</v>
          </cell>
          <cell r="F3436">
            <v>2010</v>
          </cell>
          <cell r="N3436">
            <v>75394.475000000006</v>
          </cell>
          <cell r="R3436">
            <v>1253692.8500000001</v>
          </cell>
          <cell r="S3436" t="str">
            <v>Natural Gas</v>
          </cell>
        </row>
        <row r="3437">
          <cell r="A3437" t="str">
            <v>MA</v>
          </cell>
          <cell r="F3437">
            <v>2011</v>
          </cell>
          <cell r="N3437">
            <v>40013.025000000001</v>
          </cell>
          <cell r="R3437">
            <v>635624.05000000005</v>
          </cell>
          <cell r="S3437" t="str">
            <v>Natural Gas</v>
          </cell>
        </row>
        <row r="3438">
          <cell r="A3438" t="str">
            <v>MA</v>
          </cell>
          <cell r="F3438">
            <v>2012</v>
          </cell>
          <cell r="N3438">
            <v>33716.15</v>
          </cell>
          <cell r="R3438">
            <v>559680.94999999995</v>
          </cell>
          <cell r="S3438" t="str">
            <v>Natural Gas</v>
          </cell>
        </row>
        <row r="3439">
          <cell r="A3439" t="str">
            <v>MA</v>
          </cell>
          <cell r="F3439">
            <v>2013</v>
          </cell>
          <cell r="N3439">
            <v>20313.8</v>
          </cell>
          <cell r="R3439">
            <v>276155.5</v>
          </cell>
          <cell r="S3439" t="str">
            <v>Natural Gas</v>
          </cell>
        </row>
        <row r="3440">
          <cell r="A3440" t="str">
            <v>MA</v>
          </cell>
          <cell r="F3440">
            <v>2014</v>
          </cell>
          <cell r="N3440">
            <v>4159.4250000000002</v>
          </cell>
          <cell r="R3440">
            <v>52654.474999999999</v>
          </cell>
          <cell r="S3440" t="str">
            <v>Natural Gas</v>
          </cell>
        </row>
        <row r="3441">
          <cell r="A3441" t="str">
            <v>MA</v>
          </cell>
          <cell r="F3441">
            <v>2015</v>
          </cell>
          <cell r="N3441">
            <v>5626.125</v>
          </cell>
          <cell r="R3441">
            <v>72100.75</v>
          </cell>
          <cell r="S3441" t="str">
            <v>Natural Gas</v>
          </cell>
        </row>
        <row r="3442">
          <cell r="A3442" t="str">
            <v>MA</v>
          </cell>
          <cell r="F3442">
            <v>2016</v>
          </cell>
          <cell r="N3442">
            <v>2265.875</v>
          </cell>
          <cell r="R3442">
            <v>27922.45</v>
          </cell>
          <cell r="S3442" t="str">
            <v>Natural Gas</v>
          </cell>
        </row>
        <row r="3443">
          <cell r="A3443" t="str">
            <v>MA</v>
          </cell>
          <cell r="F3443">
            <v>2017</v>
          </cell>
          <cell r="N3443">
            <v>2991.7249999999999</v>
          </cell>
          <cell r="R3443">
            <v>44288.65</v>
          </cell>
          <cell r="S3443" t="str">
            <v>Natural Gas</v>
          </cell>
        </row>
        <row r="3444">
          <cell r="A3444" t="str">
            <v>MA</v>
          </cell>
          <cell r="F3444">
            <v>2018</v>
          </cell>
          <cell r="N3444">
            <v>7687.4250000000002</v>
          </cell>
          <cell r="R3444">
            <v>99240.625</v>
          </cell>
          <cell r="S3444" t="str">
            <v>Natural Gas</v>
          </cell>
        </row>
        <row r="3445">
          <cell r="A3445" t="str">
            <v>MA</v>
          </cell>
          <cell r="F3445">
            <v>2019</v>
          </cell>
          <cell r="N3445">
            <v>2108.5500000000002</v>
          </cell>
          <cell r="R3445">
            <v>33038.925000000003</v>
          </cell>
          <cell r="S3445" t="str">
            <v>Natural Gas</v>
          </cell>
        </row>
        <row r="3446">
          <cell r="A3446" t="str">
            <v>MA</v>
          </cell>
          <cell r="F3446">
            <v>2020</v>
          </cell>
          <cell r="N3446">
            <v>4115.1000000000004</v>
          </cell>
          <cell r="R3446">
            <v>66345.824999999997</v>
          </cell>
          <cell r="S3446" t="str">
            <v>Natural Gas</v>
          </cell>
        </row>
        <row r="3447">
          <cell r="A3447" t="str">
            <v>MA</v>
          </cell>
          <cell r="F3447">
            <v>2021</v>
          </cell>
          <cell r="N3447">
            <v>2981.15</v>
          </cell>
          <cell r="R3447">
            <v>49071.85</v>
          </cell>
          <cell r="S3447" t="str">
            <v>Natural Gas</v>
          </cell>
        </row>
        <row r="3448">
          <cell r="A3448" t="str">
            <v>MA</v>
          </cell>
          <cell r="F3448">
            <v>2022</v>
          </cell>
          <cell r="N3448">
            <v>13589.424999999999</v>
          </cell>
          <cell r="R3448">
            <v>173085.47500000001</v>
          </cell>
          <cell r="S3448" t="str">
            <v>Natural Gas</v>
          </cell>
        </row>
        <row r="3449">
          <cell r="A3449" t="str">
            <v>MA</v>
          </cell>
          <cell r="F3449">
            <v>2023</v>
          </cell>
          <cell r="N3449">
            <v>2772.8</v>
          </cell>
          <cell r="R3449">
            <v>35501.1</v>
          </cell>
          <cell r="S3449" t="str">
            <v>Natural Gas</v>
          </cell>
        </row>
        <row r="3450">
          <cell r="A3450" t="str">
            <v>MA</v>
          </cell>
          <cell r="F3450">
            <v>2009</v>
          </cell>
          <cell r="N3450">
            <v>19011.125</v>
          </cell>
          <cell r="R3450">
            <v>296708.5</v>
          </cell>
          <cell r="S3450" t="str">
            <v>Natural Gas</v>
          </cell>
        </row>
        <row r="3451">
          <cell r="A3451" t="str">
            <v>MA</v>
          </cell>
          <cell r="F3451">
            <v>2010</v>
          </cell>
          <cell r="N3451">
            <v>33185.5</v>
          </cell>
          <cell r="R3451">
            <v>530258</v>
          </cell>
          <cell r="S3451" t="str">
            <v>Natural Gas</v>
          </cell>
        </row>
        <row r="3452">
          <cell r="A3452" t="str">
            <v>MA</v>
          </cell>
          <cell r="F3452">
            <v>2011</v>
          </cell>
          <cell r="N3452">
            <v>20851.375</v>
          </cell>
          <cell r="R3452">
            <v>313011.15000000002</v>
          </cell>
          <cell r="S3452" t="str">
            <v>Natural Gas</v>
          </cell>
        </row>
        <row r="3453">
          <cell r="A3453" t="str">
            <v>MA</v>
          </cell>
          <cell r="F3453">
            <v>2012</v>
          </cell>
          <cell r="N3453">
            <v>9302.6</v>
          </cell>
          <cell r="R3453">
            <v>144730.85</v>
          </cell>
          <cell r="S3453" t="str">
            <v>Natural Gas</v>
          </cell>
        </row>
        <row r="3454">
          <cell r="A3454" t="str">
            <v>MA</v>
          </cell>
          <cell r="F3454">
            <v>2013</v>
          </cell>
          <cell r="N3454">
            <v>20924.2</v>
          </cell>
          <cell r="R3454">
            <v>296605.84999999998</v>
          </cell>
          <cell r="S3454" t="str">
            <v>Natural Gas</v>
          </cell>
        </row>
        <row r="3455">
          <cell r="A3455" t="str">
            <v>MA</v>
          </cell>
          <cell r="F3455">
            <v>2014</v>
          </cell>
          <cell r="N3455">
            <v>56150.400000000001</v>
          </cell>
          <cell r="R3455">
            <v>788899.45</v>
          </cell>
          <cell r="S3455" t="str">
            <v>Natural Gas</v>
          </cell>
        </row>
        <row r="3456">
          <cell r="A3456" t="str">
            <v>MA</v>
          </cell>
          <cell r="F3456">
            <v>2015</v>
          </cell>
          <cell r="N3456">
            <v>51123.125</v>
          </cell>
          <cell r="R3456">
            <v>797482.92500000005</v>
          </cell>
          <cell r="S3456" t="str">
            <v>Natural Gas</v>
          </cell>
        </row>
        <row r="3457">
          <cell r="A3457" t="str">
            <v>MA</v>
          </cell>
          <cell r="F3457">
            <v>2016</v>
          </cell>
          <cell r="N3457">
            <v>29099.974999999999</v>
          </cell>
          <cell r="R3457">
            <v>477300.47499999998</v>
          </cell>
          <cell r="S3457" t="str">
            <v>Natural Gas</v>
          </cell>
        </row>
        <row r="3458">
          <cell r="A3458" t="str">
            <v>MA</v>
          </cell>
          <cell r="F3458">
            <v>2017</v>
          </cell>
          <cell r="N3458">
            <v>25109.95</v>
          </cell>
          <cell r="R3458">
            <v>388854.67499999999</v>
          </cell>
          <cell r="S3458" t="str">
            <v>Natural Gas</v>
          </cell>
        </row>
        <row r="3459">
          <cell r="A3459" t="str">
            <v>MA</v>
          </cell>
          <cell r="F3459">
            <v>2018</v>
          </cell>
          <cell r="N3459">
            <v>31621.174999999999</v>
          </cell>
          <cell r="R3459">
            <v>467802.6</v>
          </cell>
          <cell r="S3459" t="str">
            <v>Natural Gas</v>
          </cell>
        </row>
        <row r="3460">
          <cell r="A3460" t="str">
            <v>MA</v>
          </cell>
          <cell r="F3460">
            <v>2019</v>
          </cell>
          <cell r="N3460">
            <v>11181.275</v>
          </cell>
          <cell r="R3460">
            <v>187494.17499999999</v>
          </cell>
          <cell r="S3460" t="str">
            <v>Natural Gas</v>
          </cell>
        </row>
        <row r="3461">
          <cell r="A3461" t="str">
            <v>MA</v>
          </cell>
          <cell r="F3461">
            <v>2020</v>
          </cell>
          <cell r="N3461">
            <v>21074.6</v>
          </cell>
          <cell r="R3461">
            <v>354504.625</v>
          </cell>
          <cell r="S3461" t="str">
            <v>Natural Gas</v>
          </cell>
        </row>
        <row r="3462">
          <cell r="A3462" t="str">
            <v>MA</v>
          </cell>
          <cell r="F3462">
            <v>2021</v>
          </cell>
          <cell r="N3462">
            <v>11989.55</v>
          </cell>
          <cell r="R3462">
            <v>200281.35</v>
          </cell>
          <cell r="S3462" t="str">
            <v>Natural Gas</v>
          </cell>
        </row>
        <row r="3463">
          <cell r="A3463" t="str">
            <v>MA</v>
          </cell>
          <cell r="F3463">
            <v>2022</v>
          </cell>
          <cell r="N3463">
            <v>16257.3</v>
          </cell>
          <cell r="R3463">
            <v>262249.45</v>
          </cell>
          <cell r="S3463" t="str">
            <v>Natural Gas</v>
          </cell>
        </row>
        <row r="3464">
          <cell r="A3464" t="str">
            <v>MA</v>
          </cell>
          <cell r="F3464">
            <v>2023</v>
          </cell>
          <cell r="N3464">
            <v>4037.4250000000002</v>
          </cell>
          <cell r="R3464">
            <v>54219.875</v>
          </cell>
          <cell r="S3464" t="str">
            <v>Natural Gas</v>
          </cell>
        </row>
        <row r="3465">
          <cell r="A3465" t="str">
            <v>MA</v>
          </cell>
          <cell r="F3465">
            <v>2009</v>
          </cell>
          <cell r="N3465">
            <v>1422.7</v>
          </cell>
          <cell r="R3465">
            <v>17566.099999999999</v>
          </cell>
          <cell r="S3465" t="str">
            <v>Diesel Oil</v>
          </cell>
        </row>
        <row r="3466">
          <cell r="A3466" t="str">
            <v>MA</v>
          </cell>
          <cell r="F3466">
            <v>2010</v>
          </cell>
          <cell r="N3466">
            <v>4868.6000000000004</v>
          </cell>
          <cell r="R3466">
            <v>60100</v>
          </cell>
          <cell r="S3466" t="str">
            <v>Diesel Oil</v>
          </cell>
        </row>
        <row r="3467">
          <cell r="A3467" t="str">
            <v>MA</v>
          </cell>
          <cell r="F3467">
            <v>2011</v>
          </cell>
          <cell r="N3467">
            <v>1670.2</v>
          </cell>
          <cell r="R3467">
            <v>20620.900000000001</v>
          </cell>
          <cell r="S3467" t="str">
            <v>Diesel Oil</v>
          </cell>
        </row>
        <row r="3468">
          <cell r="A3468" t="str">
            <v>MA</v>
          </cell>
          <cell r="F3468">
            <v>2012</v>
          </cell>
          <cell r="N3468">
            <v>1109</v>
          </cell>
          <cell r="R3468">
            <v>13691.1</v>
          </cell>
          <cell r="S3468" t="str">
            <v>Diesel Oil</v>
          </cell>
        </row>
        <row r="3469">
          <cell r="A3469" t="str">
            <v>MA</v>
          </cell>
          <cell r="F3469">
            <v>2013</v>
          </cell>
          <cell r="N3469">
            <v>1272.8</v>
          </cell>
          <cell r="R3469">
            <v>15709.9</v>
          </cell>
          <cell r="S3469" t="str">
            <v>Diesel Oil</v>
          </cell>
        </row>
        <row r="3470">
          <cell r="A3470" t="str">
            <v>MA</v>
          </cell>
          <cell r="F3470">
            <v>2014</v>
          </cell>
          <cell r="N3470">
            <v>4641.7</v>
          </cell>
          <cell r="R3470">
            <v>57311.7</v>
          </cell>
          <cell r="S3470" t="str">
            <v>Diesel Oil</v>
          </cell>
        </row>
        <row r="3471">
          <cell r="A3471" t="str">
            <v>MA</v>
          </cell>
          <cell r="F3471">
            <v>2015</v>
          </cell>
          <cell r="N3471">
            <v>1423</v>
          </cell>
          <cell r="R3471">
            <v>17568</v>
          </cell>
          <cell r="S3471" t="str">
            <v>Diesel Oil</v>
          </cell>
        </row>
        <row r="3472">
          <cell r="A3472" t="str">
            <v>MA</v>
          </cell>
          <cell r="F3472">
            <v>2016</v>
          </cell>
          <cell r="N3472">
            <v>1676.6</v>
          </cell>
          <cell r="R3472">
            <v>20697.900000000001</v>
          </cell>
          <cell r="S3472" t="str">
            <v>Diesel Oil</v>
          </cell>
        </row>
        <row r="3473">
          <cell r="A3473" t="str">
            <v>MA</v>
          </cell>
          <cell r="F3473">
            <v>2017</v>
          </cell>
          <cell r="N3473">
            <v>2173.6</v>
          </cell>
          <cell r="R3473">
            <v>26837.1</v>
          </cell>
          <cell r="S3473" t="str">
            <v>Diesel Oil</v>
          </cell>
        </row>
        <row r="3474">
          <cell r="A3474" t="str">
            <v>MA</v>
          </cell>
          <cell r="F3474">
            <v>2018</v>
          </cell>
          <cell r="N3474">
            <v>3702.4</v>
          </cell>
          <cell r="R3474">
            <v>45706.9</v>
          </cell>
          <cell r="S3474" t="str">
            <v>Diesel Oil</v>
          </cell>
        </row>
        <row r="3475">
          <cell r="A3475" t="str">
            <v>MA</v>
          </cell>
          <cell r="F3475">
            <v>2019</v>
          </cell>
          <cell r="N3475">
            <v>1142.5</v>
          </cell>
          <cell r="R3475">
            <v>14107.9</v>
          </cell>
          <cell r="S3475" t="str">
            <v>Diesel Oil</v>
          </cell>
        </row>
        <row r="3476">
          <cell r="A3476" t="str">
            <v>MA</v>
          </cell>
          <cell r="F3476">
            <v>2020</v>
          </cell>
          <cell r="N3476">
            <v>1196.5999999999999</v>
          </cell>
          <cell r="R3476">
            <v>14771.9</v>
          </cell>
          <cell r="S3476" t="str">
            <v>Diesel Oil</v>
          </cell>
        </row>
        <row r="3477">
          <cell r="A3477" t="str">
            <v>MA</v>
          </cell>
          <cell r="F3477">
            <v>2021</v>
          </cell>
          <cell r="N3477">
            <v>1216</v>
          </cell>
          <cell r="R3477">
            <v>15014.9</v>
          </cell>
          <cell r="S3477" t="str">
            <v>Diesel Oil</v>
          </cell>
        </row>
        <row r="3478">
          <cell r="A3478" t="str">
            <v>MA</v>
          </cell>
          <cell r="F3478">
            <v>2022</v>
          </cell>
          <cell r="N3478">
            <v>3384</v>
          </cell>
          <cell r="R3478">
            <v>41782.699999999997</v>
          </cell>
          <cell r="S3478" t="str">
            <v>Diesel Oil</v>
          </cell>
        </row>
        <row r="3479">
          <cell r="A3479" t="str">
            <v>MA</v>
          </cell>
          <cell r="F3479">
            <v>2023</v>
          </cell>
          <cell r="N3479">
            <v>3584.8</v>
          </cell>
          <cell r="R3479">
            <v>44247.199999999997</v>
          </cell>
          <cell r="S3479" t="str">
            <v>Diesel Oil</v>
          </cell>
        </row>
        <row r="3480">
          <cell r="A3480" t="str">
            <v>MA</v>
          </cell>
          <cell r="F3480">
            <v>2009</v>
          </cell>
          <cell r="N3480">
            <v>1083.4000000000001</v>
          </cell>
          <cell r="R3480">
            <v>13376.9</v>
          </cell>
          <cell r="S3480" t="str">
            <v>Diesel Oil</v>
          </cell>
        </row>
        <row r="3481">
          <cell r="A3481" t="str">
            <v>MA</v>
          </cell>
          <cell r="F3481">
            <v>2010</v>
          </cell>
          <cell r="N3481">
            <v>4588.3</v>
          </cell>
          <cell r="R3481">
            <v>56649.3</v>
          </cell>
          <cell r="S3481" t="str">
            <v>Diesel Oil</v>
          </cell>
        </row>
        <row r="3482">
          <cell r="A3482" t="str">
            <v>MA</v>
          </cell>
          <cell r="F3482">
            <v>2011</v>
          </cell>
          <cell r="N3482">
            <v>1345.7</v>
          </cell>
          <cell r="R3482">
            <v>16615.7</v>
          </cell>
          <cell r="S3482" t="str">
            <v>Diesel Oil</v>
          </cell>
        </row>
        <row r="3483">
          <cell r="A3483" t="str">
            <v>MA</v>
          </cell>
          <cell r="F3483">
            <v>2012</v>
          </cell>
          <cell r="N3483">
            <v>1628.5</v>
          </cell>
          <cell r="R3483">
            <v>20101.400000000001</v>
          </cell>
          <cell r="S3483" t="str">
            <v>Diesel Oil</v>
          </cell>
        </row>
        <row r="3484">
          <cell r="A3484" t="str">
            <v>MA</v>
          </cell>
          <cell r="F3484">
            <v>2013</v>
          </cell>
          <cell r="N3484">
            <v>1253.4000000000001</v>
          </cell>
          <cell r="R3484">
            <v>15471.9</v>
          </cell>
          <cell r="S3484" t="str">
            <v>Diesel Oil</v>
          </cell>
        </row>
        <row r="3485">
          <cell r="A3485" t="str">
            <v>MA</v>
          </cell>
          <cell r="F3485">
            <v>2014</v>
          </cell>
          <cell r="N3485">
            <v>4437.7</v>
          </cell>
          <cell r="R3485">
            <v>54793.5</v>
          </cell>
          <cell r="S3485" t="str">
            <v>Diesel Oil</v>
          </cell>
        </row>
        <row r="3486">
          <cell r="A3486" t="str">
            <v>MA</v>
          </cell>
          <cell r="F3486">
            <v>2015</v>
          </cell>
          <cell r="N3486">
            <v>1154.7</v>
          </cell>
          <cell r="R3486">
            <v>14253.9</v>
          </cell>
          <cell r="S3486" t="str">
            <v>Diesel Oil</v>
          </cell>
        </row>
        <row r="3487">
          <cell r="A3487" t="str">
            <v>MA</v>
          </cell>
          <cell r="F3487">
            <v>2016</v>
          </cell>
          <cell r="N3487">
            <v>2502.1999999999998</v>
          </cell>
          <cell r="R3487">
            <v>30889</v>
          </cell>
          <cell r="S3487" t="str">
            <v>Diesel Oil</v>
          </cell>
        </row>
        <row r="3488">
          <cell r="A3488" t="str">
            <v>MA</v>
          </cell>
          <cell r="F3488">
            <v>2017</v>
          </cell>
          <cell r="N3488">
            <v>1515</v>
          </cell>
          <cell r="R3488">
            <v>18702</v>
          </cell>
          <cell r="S3488" t="str">
            <v>Diesel Oil</v>
          </cell>
        </row>
        <row r="3489">
          <cell r="A3489" t="str">
            <v>MA</v>
          </cell>
          <cell r="F3489">
            <v>2018</v>
          </cell>
          <cell r="N3489">
            <v>3816.9</v>
          </cell>
          <cell r="R3489">
            <v>47119.6</v>
          </cell>
          <cell r="S3489" t="str">
            <v>Diesel Oil</v>
          </cell>
        </row>
        <row r="3490">
          <cell r="A3490" t="str">
            <v>MA</v>
          </cell>
          <cell r="F3490">
            <v>2019</v>
          </cell>
          <cell r="N3490">
            <v>939.7</v>
          </cell>
          <cell r="R3490">
            <v>11601.1</v>
          </cell>
          <cell r="S3490" t="str">
            <v>Diesel Oil</v>
          </cell>
        </row>
        <row r="3491">
          <cell r="A3491" t="str">
            <v>MA</v>
          </cell>
          <cell r="F3491">
            <v>2020</v>
          </cell>
          <cell r="N3491">
            <v>1146.5</v>
          </cell>
          <cell r="R3491">
            <v>14152</v>
          </cell>
          <cell r="S3491" t="str">
            <v>Diesel Oil</v>
          </cell>
        </row>
        <row r="3492">
          <cell r="A3492" t="str">
            <v>MA</v>
          </cell>
          <cell r="F3492">
            <v>2021</v>
          </cell>
          <cell r="N3492">
            <v>1347.4</v>
          </cell>
          <cell r="R3492">
            <v>16631.599999999999</v>
          </cell>
          <cell r="S3492" t="str">
            <v>Diesel Oil</v>
          </cell>
        </row>
        <row r="3493">
          <cell r="A3493" t="str">
            <v>MA</v>
          </cell>
          <cell r="F3493">
            <v>2022</v>
          </cell>
          <cell r="N3493">
            <v>3271</v>
          </cell>
          <cell r="R3493">
            <v>40382.1</v>
          </cell>
          <cell r="S3493" t="str">
            <v>Diesel Oil</v>
          </cell>
        </row>
        <row r="3494">
          <cell r="A3494" t="str">
            <v>MA</v>
          </cell>
          <cell r="F3494">
            <v>2023</v>
          </cell>
          <cell r="N3494">
            <v>2906.2</v>
          </cell>
          <cell r="R3494">
            <v>35877.300000000003</v>
          </cell>
          <cell r="S3494" t="str">
            <v>Diesel Oil</v>
          </cell>
        </row>
        <row r="3495">
          <cell r="A3495" t="str">
            <v>NY</v>
          </cell>
          <cell r="F3495">
            <v>2009</v>
          </cell>
          <cell r="N3495">
            <v>3469912.3990000002</v>
          </cell>
          <cell r="R3495">
            <v>33819833.747000001</v>
          </cell>
          <cell r="S3495" t="str">
            <v>Coal</v>
          </cell>
        </row>
        <row r="3496">
          <cell r="A3496" t="str">
            <v>NY</v>
          </cell>
          <cell r="F3496">
            <v>2010</v>
          </cell>
          <cell r="N3496">
            <v>4399354.3269999996</v>
          </cell>
          <cell r="R3496">
            <v>42878734.965000004</v>
          </cell>
          <cell r="S3496" t="str">
            <v>Coal</v>
          </cell>
        </row>
        <row r="3497">
          <cell r="A3497" t="str">
            <v>NY</v>
          </cell>
          <cell r="F3497">
            <v>2011</v>
          </cell>
          <cell r="N3497">
            <v>3771125.1880000001</v>
          </cell>
          <cell r="R3497">
            <v>36755601.024999999</v>
          </cell>
          <cell r="S3497" t="str">
            <v>Coal</v>
          </cell>
        </row>
        <row r="3498">
          <cell r="A3498" t="str">
            <v>NY</v>
          </cell>
          <cell r="F3498">
            <v>2012</v>
          </cell>
          <cell r="N3498">
            <v>2198965.2549999999</v>
          </cell>
          <cell r="R3498">
            <v>21432372.331999999</v>
          </cell>
          <cell r="S3498" t="str">
            <v>Coal</v>
          </cell>
        </row>
        <row r="3499">
          <cell r="A3499" t="str">
            <v>NY</v>
          </cell>
          <cell r="F3499">
            <v>2013</v>
          </cell>
          <cell r="N3499">
            <v>2196386.523</v>
          </cell>
          <cell r="R3499">
            <v>21407244.098000001</v>
          </cell>
          <cell r="S3499" t="str">
            <v>Coal</v>
          </cell>
        </row>
        <row r="3500">
          <cell r="A3500" t="str">
            <v>NY</v>
          </cell>
          <cell r="F3500">
            <v>2014</v>
          </cell>
          <cell r="N3500">
            <v>1845712.2169999999</v>
          </cell>
          <cell r="R3500">
            <v>17989413.416000001</v>
          </cell>
          <cell r="S3500" t="str">
            <v>Coal</v>
          </cell>
        </row>
        <row r="3501">
          <cell r="A3501" t="str">
            <v>NY</v>
          </cell>
          <cell r="F3501">
            <v>2015</v>
          </cell>
          <cell r="N3501">
            <v>629770.33400000003</v>
          </cell>
          <cell r="R3501">
            <v>6138112.0420000004</v>
          </cell>
          <cell r="S3501" t="str">
            <v>Coal</v>
          </cell>
        </row>
        <row r="3502">
          <cell r="A3502" t="str">
            <v>NY</v>
          </cell>
          <cell r="F3502">
            <v>2016</v>
          </cell>
          <cell r="N3502">
            <v>669753.353</v>
          </cell>
          <cell r="R3502">
            <v>6527811.2949999999</v>
          </cell>
          <cell r="S3502" t="str">
            <v>Coal</v>
          </cell>
        </row>
        <row r="3503">
          <cell r="A3503" t="str">
            <v>NY</v>
          </cell>
          <cell r="F3503">
            <v>2017</v>
          </cell>
          <cell r="N3503">
            <v>368542.19</v>
          </cell>
          <cell r="R3503">
            <v>3592028.9040000001</v>
          </cell>
          <cell r="S3503" t="str">
            <v>Coal</v>
          </cell>
        </row>
        <row r="3504">
          <cell r="A3504" t="str">
            <v>NY</v>
          </cell>
          <cell r="F3504">
            <v>2018</v>
          </cell>
          <cell r="N3504">
            <v>596664.24800000002</v>
          </cell>
          <cell r="R3504">
            <v>5815443.9000000004</v>
          </cell>
          <cell r="S3504" t="str">
            <v>Coal</v>
          </cell>
        </row>
        <row r="3505">
          <cell r="A3505" t="str">
            <v>NY</v>
          </cell>
          <cell r="F3505">
            <v>2019</v>
          </cell>
          <cell r="N3505">
            <v>364032.95299999998</v>
          </cell>
          <cell r="R3505">
            <v>3548075.1349999998</v>
          </cell>
          <cell r="S3505" t="str">
            <v>Coal</v>
          </cell>
        </row>
        <row r="3506">
          <cell r="A3506" t="str">
            <v>NY</v>
          </cell>
          <cell r="F3506">
            <v>2020</v>
          </cell>
          <cell r="N3506">
            <v>174360.03</v>
          </cell>
          <cell r="R3506">
            <v>1699406.159</v>
          </cell>
          <cell r="S3506" t="str">
            <v>Coal</v>
          </cell>
        </row>
        <row r="3507">
          <cell r="A3507" t="str">
            <v>CT</v>
          </cell>
          <cell r="F3507">
            <v>2009</v>
          </cell>
          <cell r="N3507">
            <v>132750.41699999999</v>
          </cell>
          <cell r="R3507">
            <v>1640110.2290000001</v>
          </cell>
          <cell r="S3507" t="str">
            <v>Residual Oil</v>
          </cell>
        </row>
        <row r="3508">
          <cell r="A3508" t="str">
            <v>CT</v>
          </cell>
          <cell r="F3508">
            <v>2010</v>
          </cell>
          <cell r="N3508">
            <v>149117.046</v>
          </cell>
          <cell r="R3508">
            <v>1842327.5689999999</v>
          </cell>
          <cell r="S3508" t="str">
            <v>Residual Oil</v>
          </cell>
        </row>
        <row r="3509">
          <cell r="A3509" t="str">
            <v>CT</v>
          </cell>
          <cell r="F3509">
            <v>2011</v>
          </cell>
          <cell r="N3509">
            <v>75347.012000000002</v>
          </cell>
          <cell r="R3509">
            <v>1048392.213</v>
          </cell>
          <cell r="S3509" t="str">
            <v>Residual Oil</v>
          </cell>
        </row>
        <row r="3510">
          <cell r="A3510" t="str">
            <v>CT</v>
          </cell>
          <cell r="F3510">
            <v>2012</v>
          </cell>
          <cell r="N3510">
            <v>89128.126000000004</v>
          </cell>
          <cell r="R3510">
            <v>1377485.2990000001</v>
          </cell>
          <cell r="S3510" t="str">
            <v>Residual Oil</v>
          </cell>
        </row>
        <row r="3511">
          <cell r="A3511" t="str">
            <v>CT</v>
          </cell>
          <cell r="F3511">
            <v>2013</v>
          </cell>
          <cell r="N3511">
            <v>100226.31600000001</v>
          </cell>
          <cell r="R3511">
            <v>1310481.0190000001</v>
          </cell>
          <cell r="S3511" t="str">
            <v>Residual Oil</v>
          </cell>
        </row>
        <row r="3512">
          <cell r="A3512" t="str">
            <v>CT</v>
          </cell>
          <cell r="F3512">
            <v>2014</v>
          </cell>
          <cell r="N3512">
            <v>193074.959</v>
          </cell>
          <cell r="R3512">
            <v>2483200.9530000002</v>
          </cell>
          <cell r="S3512" t="str">
            <v>Residual Oil</v>
          </cell>
        </row>
        <row r="3513">
          <cell r="A3513" t="str">
            <v>CT</v>
          </cell>
          <cell r="F3513">
            <v>2015</v>
          </cell>
          <cell r="N3513">
            <v>122879.72900000001</v>
          </cell>
          <cell r="R3513">
            <v>1645736.8119999999</v>
          </cell>
          <cell r="S3513" t="str">
            <v>Residual Oil</v>
          </cell>
        </row>
        <row r="3514">
          <cell r="A3514" t="str">
            <v>CT</v>
          </cell>
          <cell r="F3514">
            <v>2016</v>
          </cell>
          <cell r="N3514">
            <v>44992.521000000001</v>
          </cell>
          <cell r="R3514">
            <v>647666.31099999999</v>
          </cell>
          <cell r="S3514" t="str">
            <v>Residual Oil</v>
          </cell>
        </row>
        <row r="3515">
          <cell r="A3515" t="str">
            <v>CT</v>
          </cell>
          <cell r="F3515">
            <v>2017</v>
          </cell>
          <cell r="N3515">
            <v>37405.659</v>
          </cell>
          <cell r="R3515">
            <v>540887.75600000005</v>
          </cell>
          <cell r="S3515" t="str">
            <v>Residual Oil</v>
          </cell>
        </row>
        <row r="3516">
          <cell r="A3516" t="str">
            <v>CT</v>
          </cell>
          <cell r="F3516">
            <v>2018</v>
          </cell>
          <cell r="N3516">
            <v>48883.26</v>
          </cell>
          <cell r="R3516">
            <v>682231.12300000002</v>
          </cell>
          <cell r="S3516" t="str">
            <v>Residual Oil</v>
          </cell>
        </row>
        <row r="3517">
          <cell r="A3517" t="str">
            <v>CT</v>
          </cell>
          <cell r="F3517">
            <v>2019</v>
          </cell>
          <cell r="N3517">
            <v>13278.42</v>
          </cell>
          <cell r="R3517">
            <v>217339.37299999999</v>
          </cell>
          <cell r="S3517" t="str">
            <v>Residual Oil</v>
          </cell>
        </row>
        <row r="3518">
          <cell r="A3518" t="str">
            <v>CT</v>
          </cell>
          <cell r="F3518">
            <v>2020</v>
          </cell>
          <cell r="N3518">
            <v>10443.040999999999</v>
          </cell>
          <cell r="R3518">
            <v>164884.962</v>
          </cell>
          <cell r="S3518" t="str">
            <v>Residual Oil</v>
          </cell>
        </row>
        <row r="3519">
          <cell r="A3519" t="str">
            <v>CT</v>
          </cell>
          <cell r="F3519">
            <v>2021</v>
          </cell>
          <cell r="N3519">
            <v>25536.84</v>
          </cell>
          <cell r="R3519">
            <v>384420.91200000001</v>
          </cell>
          <cell r="S3519" t="str">
            <v>Residual Oil</v>
          </cell>
        </row>
        <row r="3520">
          <cell r="A3520" t="str">
            <v>CT</v>
          </cell>
          <cell r="F3520">
            <v>2022</v>
          </cell>
          <cell r="N3520">
            <v>56708.116999999998</v>
          </cell>
          <cell r="R3520">
            <v>734089.43299999996</v>
          </cell>
          <cell r="S3520" t="str">
            <v>Residual Oil</v>
          </cell>
        </row>
        <row r="3521">
          <cell r="A3521" t="str">
            <v>CT</v>
          </cell>
          <cell r="F3521">
            <v>2023</v>
          </cell>
          <cell r="N3521">
            <v>27295.075000000001</v>
          </cell>
          <cell r="R3521">
            <v>381566.21799999999</v>
          </cell>
          <cell r="S3521" t="str">
            <v>Residual Oil</v>
          </cell>
        </row>
        <row r="3522">
          <cell r="A3522" t="str">
            <v>CT</v>
          </cell>
          <cell r="F3522">
            <v>2012</v>
          </cell>
          <cell r="N3522">
            <v>285.88900000000001</v>
          </cell>
          <cell r="R3522">
            <v>3663.384</v>
          </cell>
          <cell r="S3522" t="str">
            <v>Diesel Oil</v>
          </cell>
        </row>
        <row r="3523">
          <cell r="A3523" t="str">
            <v>CT</v>
          </cell>
          <cell r="F3523">
            <v>2013</v>
          </cell>
          <cell r="N3523">
            <v>2204.7510000000002</v>
          </cell>
          <cell r="R3523">
            <v>28625.382000000001</v>
          </cell>
          <cell r="S3523" t="str">
            <v>Diesel Oil</v>
          </cell>
        </row>
        <row r="3524">
          <cell r="A3524" t="str">
            <v>CT</v>
          </cell>
          <cell r="F3524">
            <v>2014</v>
          </cell>
          <cell r="N3524">
            <v>3156.7139999999999</v>
          </cell>
          <cell r="R3524">
            <v>40161.862999999998</v>
          </cell>
          <cell r="S3524" t="str">
            <v>Diesel Oil</v>
          </cell>
        </row>
        <row r="3525">
          <cell r="A3525" t="str">
            <v>CT</v>
          </cell>
          <cell r="F3525">
            <v>2015</v>
          </cell>
          <cell r="N3525">
            <v>1620.2819999999999</v>
          </cell>
          <cell r="R3525">
            <v>20847.895</v>
          </cell>
          <cell r="S3525" t="str">
            <v>Diesel Oil</v>
          </cell>
        </row>
        <row r="3526">
          <cell r="A3526" t="str">
            <v>CT</v>
          </cell>
          <cell r="F3526">
            <v>2016</v>
          </cell>
          <cell r="N3526">
            <v>950.625</v>
          </cell>
          <cell r="R3526">
            <v>11717.615</v>
          </cell>
          <cell r="S3526" t="str">
            <v>Diesel Oil</v>
          </cell>
        </row>
        <row r="3527">
          <cell r="A3527" t="str">
            <v>CT</v>
          </cell>
          <cell r="F3527">
            <v>2017</v>
          </cell>
          <cell r="N3527">
            <v>1958.61</v>
          </cell>
          <cell r="R3527">
            <v>24254.047999999999</v>
          </cell>
          <cell r="S3527" t="str">
            <v>Diesel Oil</v>
          </cell>
        </row>
        <row r="3528">
          <cell r="A3528" t="str">
            <v>CT</v>
          </cell>
          <cell r="F3528">
            <v>2018</v>
          </cell>
          <cell r="N3528">
            <v>1218.2470000000001</v>
          </cell>
          <cell r="R3528">
            <v>15012.46</v>
          </cell>
          <cell r="S3528" t="str">
            <v>Diesel Oil</v>
          </cell>
        </row>
        <row r="3529">
          <cell r="A3529" t="str">
            <v>CT</v>
          </cell>
          <cell r="F3529">
            <v>2019</v>
          </cell>
          <cell r="N3529">
            <v>451.37099999999998</v>
          </cell>
          <cell r="R3529">
            <v>5562.7</v>
          </cell>
          <cell r="S3529" t="str">
            <v>Diesel Oil</v>
          </cell>
        </row>
        <row r="3530">
          <cell r="A3530" t="str">
            <v>CT</v>
          </cell>
          <cell r="F3530">
            <v>2020</v>
          </cell>
          <cell r="N3530">
            <v>885.279</v>
          </cell>
          <cell r="R3530">
            <v>11023.467000000001</v>
          </cell>
          <cell r="S3530" t="str">
            <v>Diesel Oil</v>
          </cell>
        </row>
        <row r="3531">
          <cell r="A3531" t="str">
            <v>CT</v>
          </cell>
          <cell r="F3531">
            <v>2021</v>
          </cell>
          <cell r="N3531">
            <v>1164.597</v>
          </cell>
          <cell r="R3531">
            <v>14353.928</v>
          </cell>
          <cell r="S3531" t="str">
            <v>Diesel Oil</v>
          </cell>
        </row>
        <row r="3532">
          <cell r="A3532" t="str">
            <v>CT</v>
          </cell>
          <cell r="F3532">
            <v>2022</v>
          </cell>
          <cell r="N3532">
            <v>3045.3389999999999</v>
          </cell>
          <cell r="R3532">
            <v>38497.161</v>
          </cell>
          <cell r="S3532" t="str">
            <v>Diesel Oil</v>
          </cell>
        </row>
        <row r="3533">
          <cell r="A3533" t="str">
            <v>CT</v>
          </cell>
          <cell r="F3533">
            <v>2023</v>
          </cell>
          <cell r="N3533">
            <v>1048.133</v>
          </cell>
          <cell r="R3533">
            <v>13592.722</v>
          </cell>
          <cell r="S3533" t="str">
            <v>Diesel Oil</v>
          </cell>
        </row>
        <row r="3534">
          <cell r="A3534" t="str">
            <v>CT</v>
          </cell>
          <cell r="F3534">
            <v>2012</v>
          </cell>
          <cell r="N3534">
            <v>436.04399999999998</v>
          </cell>
          <cell r="R3534">
            <v>6111.61</v>
          </cell>
          <cell r="S3534" t="str">
            <v>Diesel Oil</v>
          </cell>
        </row>
        <row r="3535">
          <cell r="A3535" t="str">
            <v>CT</v>
          </cell>
          <cell r="F3535">
            <v>2013</v>
          </cell>
          <cell r="N3535">
            <v>1696.9849999999999</v>
          </cell>
          <cell r="R3535">
            <v>22243.144</v>
          </cell>
          <cell r="S3535" t="str">
            <v>Diesel Oil</v>
          </cell>
        </row>
        <row r="3536">
          <cell r="A3536" t="str">
            <v>CT</v>
          </cell>
          <cell r="F3536">
            <v>2014</v>
          </cell>
          <cell r="N3536">
            <v>3564.145</v>
          </cell>
          <cell r="R3536">
            <v>45208.57</v>
          </cell>
          <cell r="S3536" t="str">
            <v>Diesel Oil</v>
          </cell>
        </row>
        <row r="3537">
          <cell r="A3537" t="str">
            <v>CT</v>
          </cell>
          <cell r="F3537">
            <v>2015</v>
          </cell>
          <cell r="N3537">
            <v>1977.5640000000001</v>
          </cell>
          <cell r="R3537">
            <v>25233.885999999999</v>
          </cell>
          <cell r="S3537" t="str">
            <v>Diesel Oil</v>
          </cell>
        </row>
        <row r="3538">
          <cell r="A3538" t="str">
            <v>CT</v>
          </cell>
          <cell r="F3538">
            <v>2016</v>
          </cell>
          <cell r="N3538">
            <v>811.61699999999996</v>
          </cell>
          <cell r="R3538">
            <v>9999.6460000000006</v>
          </cell>
          <cell r="S3538" t="str">
            <v>Diesel Oil</v>
          </cell>
        </row>
        <row r="3539">
          <cell r="A3539" t="str">
            <v>CT</v>
          </cell>
          <cell r="F3539">
            <v>2017</v>
          </cell>
          <cell r="N3539">
            <v>1893.538</v>
          </cell>
          <cell r="R3539">
            <v>23449.115000000002</v>
          </cell>
          <cell r="S3539" t="str">
            <v>Diesel Oil</v>
          </cell>
        </row>
        <row r="3540">
          <cell r="A3540" t="str">
            <v>CT</v>
          </cell>
          <cell r="F3540">
            <v>2018</v>
          </cell>
          <cell r="N3540">
            <v>1588.4549999999999</v>
          </cell>
          <cell r="R3540">
            <v>19576.168000000001</v>
          </cell>
          <cell r="S3540" t="str">
            <v>Diesel Oil</v>
          </cell>
        </row>
        <row r="3541">
          <cell r="A3541" t="str">
            <v>CT</v>
          </cell>
          <cell r="F3541">
            <v>2019</v>
          </cell>
          <cell r="N3541">
            <v>505.63200000000001</v>
          </cell>
          <cell r="R3541">
            <v>6233.3029999999999</v>
          </cell>
          <cell r="S3541" t="str">
            <v>Diesel Oil</v>
          </cell>
        </row>
        <row r="3542">
          <cell r="A3542" t="str">
            <v>CT</v>
          </cell>
          <cell r="F3542">
            <v>2020</v>
          </cell>
          <cell r="N3542">
            <v>365.57600000000002</v>
          </cell>
          <cell r="R3542">
            <v>4634.933</v>
          </cell>
          <cell r="S3542" t="str">
            <v>Diesel Oil</v>
          </cell>
        </row>
        <row r="3543">
          <cell r="A3543" t="str">
            <v>CT</v>
          </cell>
          <cell r="F3543">
            <v>2021</v>
          </cell>
          <cell r="N3543">
            <v>989.899</v>
          </cell>
          <cell r="R3543">
            <v>12199.4</v>
          </cell>
          <cell r="S3543" t="str">
            <v>Diesel Oil</v>
          </cell>
        </row>
        <row r="3544">
          <cell r="A3544" t="str">
            <v>CT</v>
          </cell>
          <cell r="F3544">
            <v>2022</v>
          </cell>
          <cell r="N3544">
            <v>2996.3470000000002</v>
          </cell>
          <cell r="R3544">
            <v>37679.180999999997</v>
          </cell>
          <cell r="S3544" t="str">
            <v>Diesel Oil</v>
          </cell>
        </row>
        <row r="3545">
          <cell r="A3545" t="str">
            <v>CT</v>
          </cell>
          <cell r="F3545">
            <v>2023</v>
          </cell>
          <cell r="N3545">
            <v>1123.32</v>
          </cell>
          <cell r="R3545">
            <v>14565.687</v>
          </cell>
          <cell r="S3545" t="str">
            <v>Diesel Oil</v>
          </cell>
        </row>
        <row r="3546">
          <cell r="A3546" t="str">
            <v>CT</v>
          </cell>
          <cell r="F3546">
            <v>2012</v>
          </cell>
          <cell r="N3546">
            <v>689.39599999999996</v>
          </cell>
          <cell r="R3546">
            <v>8811.0820000000003</v>
          </cell>
          <cell r="S3546" t="str">
            <v>Diesel Oil</v>
          </cell>
        </row>
        <row r="3547">
          <cell r="A3547" t="str">
            <v>CT</v>
          </cell>
          <cell r="F3547">
            <v>2013</v>
          </cell>
          <cell r="N3547">
            <v>1383.28</v>
          </cell>
          <cell r="R3547">
            <v>17813.074000000001</v>
          </cell>
          <cell r="S3547" t="str">
            <v>Diesel Oil</v>
          </cell>
        </row>
        <row r="3548">
          <cell r="A3548" t="str">
            <v>CT</v>
          </cell>
          <cell r="F3548">
            <v>2014</v>
          </cell>
          <cell r="N3548">
            <v>2639.027</v>
          </cell>
          <cell r="R3548">
            <v>34087.800000000003</v>
          </cell>
          <cell r="S3548" t="str">
            <v>Diesel Oil</v>
          </cell>
        </row>
        <row r="3549">
          <cell r="A3549" t="str">
            <v>CT</v>
          </cell>
          <cell r="F3549">
            <v>2015</v>
          </cell>
          <cell r="N3549">
            <v>1600.933</v>
          </cell>
          <cell r="R3549">
            <v>20748.929</v>
          </cell>
          <cell r="S3549" t="str">
            <v>Diesel Oil</v>
          </cell>
        </row>
        <row r="3550">
          <cell r="A3550" t="str">
            <v>CT</v>
          </cell>
          <cell r="F3550">
            <v>2016</v>
          </cell>
          <cell r="N3550">
            <v>427.70299999999997</v>
          </cell>
          <cell r="R3550">
            <v>5271.18</v>
          </cell>
          <cell r="S3550" t="str">
            <v>Diesel Oil</v>
          </cell>
        </row>
        <row r="3551">
          <cell r="A3551" t="str">
            <v>CT</v>
          </cell>
          <cell r="F3551">
            <v>2017</v>
          </cell>
          <cell r="N3551">
            <v>1536.3510000000001</v>
          </cell>
          <cell r="R3551">
            <v>19075.296999999999</v>
          </cell>
          <cell r="S3551" t="str">
            <v>Diesel Oil</v>
          </cell>
        </row>
        <row r="3552">
          <cell r="A3552" t="str">
            <v>CT</v>
          </cell>
          <cell r="F3552">
            <v>2018</v>
          </cell>
          <cell r="N3552">
            <v>1488.9570000000001</v>
          </cell>
          <cell r="R3552">
            <v>18349.733</v>
          </cell>
          <cell r="S3552" t="str">
            <v>Diesel Oil</v>
          </cell>
        </row>
        <row r="3553">
          <cell r="A3553" t="str">
            <v>CT</v>
          </cell>
          <cell r="F3553">
            <v>2019</v>
          </cell>
          <cell r="N3553">
            <v>456.822</v>
          </cell>
          <cell r="R3553">
            <v>5631.357</v>
          </cell>
          <cell r="S3553" t="str">
            <v>Diesel Oil</v>
          </cell>
        </row>
        <row r="3554">
          <cell r="A3554" t="str">
            <v>CT</v>
          </cell>
          <cell r="F3554">
            <v>2020</v>
          </cell>
          <cell r="N3554">
            <v>890.46299999999997</v>
          </cell>
          <cell r="R3554">
            <v>11083.991</v>
          </cell>
          <cell r="S3554" t="str">
            <v>Diesel Oil</v>
          </cell>
        </row>
        <row r="3555">
          <cell r="A3555" t="str">
            <v>CT</v>
          </cell>
          <cell r="F3555">
            <v>2021</v>
          </cell>
          <cell r="N3555">
            <v>711.59699999999998</v>
          </cell>
          <cell r="R3555">
            <v>8768.5949999999993</v>
          </cell>
          <cell r="S3555" t="str">
            <v>Diesel Oil</v>
          </cell>
        </row>
        <row r="3556">
          <cell r="A3556" t="str">
            <v>CT</v>
          </cell>
          <cell r="F3556">
            <v>2022</v>
          </cell>
          <cell r="N3556">
            <v>2107.085</v>
          </cell>
          <cell r="R3556">
            <v>26657.977999999999</v>
          </cell>
          <cell r="S3556" t="str">
            <v>Diesel Oil</v>
          </cell>
        </row>
        <row r="3557">
          <cell r="A3557" t="str">
            <v>CT</v>
          </cell>
          <cell r="F3557">
            <v>2023</v>
          </cell>
          <cell r="N3557">
            <v>948.745</v>
          </cell>
          <cell r="R3557">
            <v>12375.088</v>
          </cell>
          <cell r="S3557" t="str">
            <v>Diesel Oil</v>
          </cell>
        </row>
        <row r="3558">
          <cell r="A3558" t="str">
            <v>CT</v>
          </cell>
          <cell r="F3558">
            <v>2009</v>
          </cell>
          <cell r="N3558">
            <v>3923.85</v>
          </cell>
          <cell r="R3558">
            <v>61044.6</v>
          </cell>
          <cell r="S3558" t="str">
            <v>Natural Gas</v>
          </cell>
        </row>
        <row r="3559">
          <cell r="A3559" t="str">
            <v>CT</v>
          </cell>
          <cell r="F3559">
            <v>2010</v>
          </cell>
          <cell r="N3559">
            <v>5443.1750000000002</v>
          </cell>
          <cell r="R3559">
            <v>85340.55</v>
          </cell>
          <cell r="S3559" t="str">
            <v>Natural Gas</v>
          </cell>
        </row>
        <row r="3560">
          <cell r="A3560" t="str">
            <v>CT</v>
          </cell>
          <cell r="F3560">
            <v>2011</v>
          </cell>
          <cell r="N3560">
            <v>3470.1350000000002</v>
          </cell>
          <cell r="R3560">
            <v>54809.741000000002</v>
          </cell>
          <cell r="S3560" t="str">
            <v>Natural Gas</v>
          </cell>
        </row>
        <row r="3561">
          <cell r="A3561" t="str">
            <v>CT</v>
          </cell>
          <cell r="F3561">
            <v>2012</v>
          </cell>
          <cell r="N3561">
            <v>4908.9269999999997</v>
          </cell>
          <cell r="R3561">
            <v>78882.675000000003</v>
          </cell>
          <cell r="S3561" t="str">
            <v>Natural Gas</v>
          </cell>
        </row>
        <row r="3562">
          <cell r="A3562" t="str">
            <v>CT</v>
          </cell>
          <cell r="F3562">
            <v>2013</v>
          </cell>
          <cell r="N3562">
            <v>6722.2240000000002</v>
          </cell>
          <cell r="R3562">
            <v>111323.024</v>
          </cell>
          <cell r="S3562" t="str">
            <v>Natural Gas</v>
          </cell>
        </row>
        <row r="3563">
          <cell r="A3563" t="str">
            <v>CT</v>
          </cell>
          <cell r="F3563">
            <v>2014</v>
          </cell>
          <cell r="N3563">
            <v>10052.093999999999</v>
          </cell>
          <cell r="R3563">
            <v>160072.38699999999</v>
          </cell>
          <cell r="S3563" t="str">
            <v>Natural Gas</v>
          </cell>
        </row>
        <row r="3564">
          <cell r="A3564" t="str">
            <v>CT</v>
          </cell>
          <cell r="F3564">
            <v>2015</v>
          </cell>
          <cell r="N3564">
            <v>1753.252</v>
          </cell>
          <cell r="R3564">
            <v>29173.819</v>
          </cell>
          <cell r="S3564" t="str">
            <v>Natural Gas</v>
          </cell>
        </row>
        <row r="3565">
          <cell r="A3565" t="str">
            <v>CT</v>
          </cell>
          <cell r="F3565">
            <v>2016</v>
          </cell>
          <cell r="N3565">
            <v>2436.2330000000002</v>
          </cell>
          <cell r="R3565">
            <v>40001.764000000003</v>
          </cell>
          <cell r="S3565" t="str">
            <v>Natural Gas</v>
          </cell>
        </row>
        <row r="3566">
          <cell r="A3566" t="str">
            <v>CT</v>
          </cell>
          <cell r="F3566">
            <v>2017</v>
          </cell>
          <cell r="N3566">
            <v>2575.7689999999998</v>
          </cell>
          <cell r="R3566">
            <v>40901.536999999997</v>
          </cell>
          <cell r="S3566" t="str">
            <v>Natural Gas</v>
          </cell>
        </row>
        <row r="3567">
          <cell r="A3567" t="str">
            <v>CT</v>
          </cell>
          <cell r="F3567">
            <v>2018</v>
          </cell>
          <cell r="N3567">
            <v>2129.8130000000001</v>
          </cell>
          <cell r="R3567">
            <v>34643.017999999996</v>
          </cell>
          <cell r="S3567" t="str">
            <v>Natural Gas</v>
          </cell>
        </row>
        <row r="3568">
          <cell r="A3568" t="str">
            <v>CT</v>
          </cell>
          <cell r="F3568">
            <v>2019</v>
          </cell>
          <cell r="N3568">
            <v>1949.2260000000001</v>
          </cell>
          <cell r="R3568">
            <v>29020.858</v>
          </cell>
          <cell r="S3568" t="str">
            <v>Natural Gas</v>
          </cell>
        </row>
        <row r="3569">
          <cell r="A3569" t="str">
            <v>CT</v>
          </cell>
          <cell r="F3569">
            <v>2020</v>
          </cell>
          <cell r="N3569">
            <v>1372.1579999999999</v>
          </cell>
          <cell r="R3569">
            <v>22075.072</v>
          </cell>
          <cell r="S3569" t="str">
            <v>Natural Gas</v>
          </cell>
        </row>
        <row r="3570">
          <cell r="A3570" t="str">
            <v>CT</v>
          </cell>
          <cell r="F3570">
            <v>2021</v>
          </cell>
          <cell r="N3570">
            <v>3557.5940000000001</v>
          </cell>
          <cell r="R3570">
            <v>58953.108999999997</v>
          </cell>
          <cell r="S3570" t="str">
            <v>Natural Gas</v>
          </cell>
        </row>
        <row r="3571">
          <cell r="A3571" t="str">
            <v>CT</v>
          </cell>
          <cell r="F3571">
            <v>2022</v>
          </cell>
          <cell r="N3571">
            <v>2353.0940000000001</v>
          </cell>
          <cell r="R3571">
            <v>39035.351000000002</v>
          </cell>
          <cell r="S3571" t="str">
            <v>Natural Gas</v>
          </cell>
        </row>
        <row r="3572">
          <cell r="A3572" t="str">
            <v>CT</v>
          </cell>
          <cell r="F3572">
            <v>2023</v>
          </cell>
          <cell r="N3572">
            <v>3144.8409999999999</v>
          </cell>
          <cell r="R3572">
            <v>52394.175999999999</v>
          </cell>
          <cell r="S3572" t="str">
            <v>Natural Gas</v>
          </cell>
        </row>
        <row r="3573">
          <cell r="A3573" t="str">
            <v>NJ</v>
          </cell>
          <cell r="F3573">
            <v>2009</v>
          </cell>
          <cell r="N3573">
            <v>427.7</v>
          </cell>
          <cell r="R3573">
            <v>5277.2</v>
          </cell>
          <cell r="S3573" t="str">
            <v>Diesel Oil</v>
          </cell>
        </row>
        <row r="3574">
          <cell r="A3574" t="str">
            <v>NJ</v>
          </cell>
          <cell r="F3574">
            <v>2010</v>
          </cell>
          <cell r="N3574">
            <v>4590.1000000000004</v>
          </cell>
          <cell r="R3574">
            <v>56662.1</v>
          </cell>
          <cell r="S3574" t="str">
            <v>Diesel Oil</v>
          </cell>
        </row>
        <row r="3575">
          <cell r="A3575" t="str">
            <v>NJ</v>
          </cell>
          <cell r="F3575">
            <v>2011</v>
          </cell>
          <cell r="N3575">
            <v>2199.3000000000002</v>
          </cell>
          <cell r="R3575">
            <v>27155.200000000001</v>
          </cell>
          <cell r="S3575" t="str">
            <v>Diesel Oil</v>
          </cell>
        </row>
        <row r="3576">
          <cell r="A3576" t="str">
            <v>NJ</v>
          </cell>
          <cell r="F3576">
            <v>2020</v>
          </cell>
          <cell r="N3576">
            <v>178.5</v>
          </cell>
          <cell r="R3576">
            <v>2204.1</v>
          </cell>
          <cell r="S3576" t="str">
            <v>Diesel Oil</v>
          </cell>
        </row>
        <row r="3577">
          <cell r="A3577" t="str">
            <v>NJ</v>
          </cell>
          <cell r="F3577">
            <v>2021</v>
          </cell>
          <cell r="N3577">
            <v>348.8</v>
          </cell>
          <cell r="R3577">
            <v>4308.8</v>
          </cell>
          <cell r="S3577" t="str">
            <v>Diesel Oil</v>
          </cell>
        </row>
        <row r="3578">
          <cell r="A3578" t="str">
            <v>NJ</v>
          </cell>
          <cell r="F3578">
            <v>2022</v>
          </cell>
          <cell r="S3578" t="str">
            <v>Diesel Oil</v>
          </cell>
        </row>
        <row r="3579">
          <cell r="A3579" t="str">
            <v>NJ</v>
          </cell>
          <cell r="F3579">
            <v>2023</v>
          </cell>
          <cell r="S3579" t="str">
            <v>Diesel Oil</v>
          </cell>
        </row>
        <row r="3580">
          <cell r="A3580" t="str">
            <v>VA</v>
          </cell>
          <cell r="F3580">
            <v>2021</v>
          </cell>
          <cell r="N3580">
            <v>10633</v>
          </cell>
          <cell r="R3580">
            <v>172035.4</v>
          </cell>
          <cell r="S3580" t="str">
            <v>Natural Gas</v>
          </cell>
        </row>
        <row r="3581">
          <cell r="A3581" t="str">
            <v>VA</v>
          </cell>
          <cell r="F3581">
            <v>2022</v>
          </cell>
          <cell r="N3581">
            <v>11467.9</v>
          </cell>
          <cell r="R3581">
            <v>170962.5</v>
          </cell>
          <cell r="S3581" t="str">
            <v>Natural Gas</v>
          </cell>
        </row>
        <row r="3582">
          <cell r="A3582" t="str">
            <v>VA</v>
          </cell>
          <cell r="F3582">
            <v>2023</v>
          </cell>
          <cell r="N3582">
            <v>7887.6</v>
          </cell>
          <cell r="R3582">
            <v>131546.5</v>
          </cell>
          <cell r="S3582" t="str">
            <v>Natural Gas</v>
          </cell>
        </row>
        <row r="3583">
          <cell r="A3583" t="str">
            <v>VA</v>
          </cell>
          <cell r="F3583">
            <v>2021</v>
          </cell>
          <cell r="N3583">
            <v>2168.6999999999998</v>
          </cell>
          <cell r="R3583">
            <v>32073.9</v>
          </cell>
          <cell r="S3583" t="str">
            <v>Natural Gas</v>
          </cell>
        </row>
        <row r="3584">
          <cell r="A3584" t="str">
            <v>VA</v>
          </cell>
          <cell r="F3584">
            <v>2022</v>
          </cell>
          <cell r="N3584">
            <v>7352.2</v>
          </cell>
          <cell r="R3584">
            <v>100713.2</v>
          </cell>
          <cell r="S3584" t="str">
            <v>Natural Gas</v>
          </cell>
        </row>
        <row r="3585">
          <cell r="A3585" t="str">
            <v>VA</v>
          </cell>
          <cell r="F3585">
            <v>2023</v>
          </cell>
          <cell r="N3585">
            <v>14784.6</v>
          </cell>
          <cell r="R3585">
            <v>241976</v>
          </cell>
          <cell r="S3585" t="str">
            <v>Natural Gas</v>
          </cell>
        </row>
        <row r="3586">
          <cell r="A3586" t="str">
            <v>VA</v>
          </cell>
          <cell r="F3586">
            <v>2021</v>
          </cell>
          <cell r="N3586">
            <v>6440.1</v>
          </cell>
          <cell r="R3586">
            <v>102061.5</v>
          </cell>
          <cell r="S3586" t="str">
            <v>Natural Gas</v>
          </cell>
        </row>
        <row r="3587">
          <cell r="A3587" t="str">
            <v>VA</v>
          </cell>
          <cell r="F3587">
            <v>2022</v>
          </cell>
          <cell r="N3587">
            <v>6243.1</v>
          </cell>
          <cell r="R3587">
            <v>95626</v>
          </cell>
          <cell r="S3587" t="str">
            <v>Natural Gas</v>
          </cell>
        </row>
        <row r="3588">
          <cell r="A3588" t="str">
            <v>VA</v>
          </cell>
          <cell r="F3588">
            <v>2023</v>
          </cell>
          <cell r="N3588">
            <v>28364.2</v>
          </cell>
          <cell r="R3588">
            <v>478865.2</v>
          </cell>
          <cell r="S3588" t="str">
            <v>Natural Gas</v>
          </cell>
        </row>
        <row r="3589">
          <cell r="A3589" t="str">
            <v>VA</v>
          </cell>
          <cell r="F3589">
            <v>2021</v>
          </cell>
          <cell r="N3589">
            <v>2145.1</v>
          </cell>
          <cell r="R3589">
            <v>27987.3</v>
          </cell>
          <cell r="S3589" t="str">
            <v>Natural Gas</v>
          </cell>
        </row>
        <row r="3590">
          <cell r="A3590" t="str">
            <v>VA</v>
          </cell>
          <cell r="F3590">
            <v>2022</v>
          </cell>
          <cell r="N3590">
            <v>3729.9</v>
          </cell>
          <cell r="R3590">
            <v>57448.4</v>
          </cell>
          <cell r="S3590" t="str">
            <v>Natural Gas</v>
          </cell>
        </row>
        <row r="3591">
          <cell r="A3591" t="str">
            <v>VA</v>
          </cell>
          <cell r="F3591">
            <v>2023</v>
          </cell>
          <cell r="N3591">
            <v>18611.5</v>
          </cell>
          <cell r="R3591">
            <v>313435.59999999998</v>
          </cell>
          <cell r="S3591" t="str">
            <v>Natural Gas</v>
          </cell>
        </row>
        <row r="3592">
          <cell r="A3592" t="str">
            <v>NJ</v>
          </cell>
          <cell r="F3592">
            <v>2009</v>
          </cell>
          <cell r="N3592">
            <v>1066.3</v>
          </cell>
          <cell r="R3592">
            <v>16819.400000000001</v>
          </cell>
          <cell r="S3592" t="str">
            <v>Diesel Oil</v>
          </cell>
        </row>
        <row r="3593">
          <cell r="A3593" t="str">
            <v>NJ</v>
          </cell>
          <cell r="F3593">
            <v>2010</v>
          </cell>
          <cell r="N3593">
            <v>5868.9</v>
          </cell>
          <cell r="R3593">
            <v>95122.7</v>
          </cell>
          <cell r="S3593" t="str">
            <v>Diesel Oil</v>
          </cell>
        </row>
        <row r="3594">
          <cell r="A3594" t="str">
            <v>NJ</v>
          </cell>
          <cell r="F3594">
            <v>2011</v>
          </cell>
          <cell r="N3594">
            <v>1693.6</v>
          </cell>
          <cell r="R3594">
            <v>27648.2</v>
          </cell>
          <cell r="S3594" t="str">
            <v>Diesel Oil</v>
          </cell>
        </row>
        <row r="3595">
          <cell r="A3595" t="str">
            <v>NJ</v>
          </cell>
          <cell r="F3595">
            <v>2020</v>
          </cell>
          <cell r="N3595">
            <v>1880.9</v>
          </cell>
          <cell r="R3595">
            <v>31869.3</v>
          </cell>
          <cell r="S3595" t="str">
            <v>Diesel Oil</v>
          </cell>
        </row>
        <row r="3596">
          <cell r="A3596" t="str">
            <v>NJ</v>
          </cell>
          <cell r="F3596">
            <v>2021</v>
          </cell>
          <cell r="N3596">
            <v>3346.2</v>
          </cell>
          <cell r="R3596">
            <v>55830</v>
          </cell>
          <cell r="S3596" t="str">
            <v>Diesel Oil</v>
          </cell>
        </row>
        <row r="3597">
          <cell r="A3597" t="str">
            <v>NJ</v>
          </cell>
          <cell r="F3597">
            <v>2022</v>
          </cell>
          <cell r="N3597">
            <v>3984.4</v>
          </cell>
          <cell r="R3597">
            <v>67521.2</v>
          </cell>
          <cell r="S3597" t="str">
            <v>Diesel Oil</v>
          </cell>
        </row>
        <row r="3598">
          <cell r="A3598" t="str">
            <v>NJ</v>
          </cell>
          <cell r="F3598">
            <v>2023</v>
          </cell>
          <cell r="N3598">
            <v>1792.6</v>
          </cell>
          <cell r="R3598">
            <v>29668.2</v>
          </cell>
          <cell r="S3598" t="str">
            <v>Diesel Oil</v>
          </cell>
        </row>
        <row r="3599">
          <cell r="A3599" t="str">
            <v>NJ</v>
          </cell>
          <cell r="F3599">
            <v>2009</v>
          </cell>
          <cell r="N3599">
            <v>373.7</v>
          </cell>
          <cell r="R3599">
            <v>6280.2</v>
          </cell>
          <cell r="S3599" t="str">
            <v>Diesel Oil</v>
          </cell>
        </row>
        <row r="3600">
          <cell r="A3600" t="str">
            <v>NJ</v>
          </cell>
          <cell r="F3600">
            <v>2010</v>
          </cell>
          <cell r="N3600">
            <v>5165.3</v>
          </cell>
          <cell r="R3600">
            <v>83408.100000000006</v>
          </cell>
          <cell r="S3600" t="str">
            <v>Diesel Oil</v>
          </cell>
        </row>
        <row r="3601">
          <cell r="A3601" t="str">
            <v>NJ</v>
          </cell>
          <cell r="F3601">
            <v>2011</v>
          </cell>
          <cell r="N3601">
            <v>1437</v>
          </cell>
          <cell r="R3601">
            <v>23842.6</v>
          </cell>
          <cell r="S3601" t="str">
            <v>Diesel Oil</v>
          </cell>
        </row>
        <row r="3602">
          <cell r="A3602" t="str">
            <v>NJ</v>
          </cell>
          <cell r="F3602">
            <v>2020</v>
          </cell>
          <cell r="N3602">
            <v>2669</v>
          </cell>
          <cell r="R3602">
            <v>45242.2</v>
          </cell>
          <cell r="S3602" t="str">
            <v>Diesel Oil</v>
          </cell>
        </row>
        <row r="3603">
          <cell r="A3603" t="str">
            <v>NJ</v>
          </cell>
          <cell r="F3603">
            <v>2021</v>
          </cell>
          <cell r="N3603">
            <v>3739.8</v>
          </cell>
          <cell r="R3603">
            <v>63310.8</v>
          </cell>
          <cell r="S3603" t="str">
            <v>Diesel Oil</v>
          </cell>
        </row>
        <row r="3604">
          <cell r="A3604" t="str">
            <v>NJ</v>
          </cell>
          <cell r="F3604">
            <v>2022</v>
          </cell>
          <cell r="N3604">
            <v>2150.4</v>
          </cell>
          <cell r="R3604">
            <v>36350.400000000001</v>
          </cell>
          <cell r="S3604" t="str">
            <v>Diesel Oil</v>
          </cell>
        </row>
        <row r="3605">
          <cell r="A3605" t="str">
            <v>NJ</v>
          </cell>
          <cell r="F3605">
            <v>2023</v>
          </cell>
          <cell r="N3605">
            <v>1387.9</v>
          </cell>
          <cell r="R3605">
            <v>23480</v>
          </cell>
          <cell r="S3605" t="str">
            <v>Diesel Oil</v>
          </cell>
        </row>
        <row r="3606">
          <cell r="A3606" t="str">
            <v>NY</v>
          </cell>
          <cell r="F3606">
            <v>2009</v>
          </cell>
          <cell r="N3606">
            <v>15434.2</v>
          </cell>
          <cell r="R3606">
            <v>190212.375</v>
          </cell>
          <cell r="S3606" t="str">
            <v>Diesel Oil</v>
          </cell>
        </row>
        <row r="3607">
          <cell r="A3607" t="str">
            <v>NY</v>
          </cell>
          <cell r="F3607">
            <v>2010</v>
          </cell>
          <cell r="N3607">
            <v>24486.174999999999</v>
          </cell>
          <cell r="R3607">
            <v>301761.07500000001</v>
          </cell>
          <cell r="S3607" t="str">
            <v>Diesel Oil</v>
          </cell>
        </row>
        <row r="3608">
          <cell r="A3608" t="str">
            <v>NY</v>
          </cell>
          <cell r="F3608">
            <v>2011</v>
          </cell>
          <cell r="N3608">
            <v>13806.7</v>
          </cell>
          <cell r="R3608">
            <v>170145.375</v>
          </cell>
          <cell r="S3608" t="str">
            <v>Diesel Oil</v>
          </cell>
        </row>
        <row r="3609">
          <cell r="A3609" t="str">
            <v>NY</v>
          </cell>
          <cell r="F3609">
            <v>2012</v>
          </cell>
          <cell r="N3609">
            <v>18721.150000000001</v>
          </cell>
          <cell r="R3609">
            <v>230721.52499999999</v>
          </cell>
          <cell r="S3609" t="str">
            <v>Diesel Oil</v>
          </cell>
        </row>
        <row r="3610">
          <cell r="A3610" t="str">
            <v>NY</v>
          </cell>
          <cell r="F3610">
            <v>2013</v>
          </cell>
          <cell r="N3610">
            <v>17463.849999999999</v>
          </cell>
          <cell r="R3610">
            <v>215218.65</v>
          </cell>
          <cell r="S3610" t="str">
            <v>Diesel Oil</v>
          </cell>
        </row>
        <row r="3611">
          <cell r="A3611" t="str">
            <v>NY</v>
          </cell>
          <cell r="F3611">
            <v>2014</v>
          </cell>
          <cell r="N3611">
            <v>9990.0750000000007</v>
          </cell>
          <cell r="R3611">
            <v>123115.875</v>
          </cell>
          <cell r="S3611" t="str">
            <v>Diesel Oil</v>
          </cell>
        </row>
        <row r="3612">
          <cell r="A3612" t="str">
            <v>NY</v>
          </cell>
          <cell r="F3612">
            <v>2015</v>
          </cell>
          <cell r="N3612">
            <v>5644.7</v>
          </cell>
          <cell r="R3612">
            <v>69560.5</v>
          </cell>
          <cell r="S3612" t="str">
            <v>Diesel Oil</v>
          </cell>
        </row>
        <row r="3613">
          <cell r="A3613" t="str">
            <v>NY</v>
          </cell>
          <cell r="F3613">
            <v>2016</v>
          </cell>
          <cell r="N3613">
            <v>5716.15</v>
          </cell>
          <cell r="R3613">
            <v>70446.2</v>
          </cell>
          <cell r="S3613" t="str">
            <v>Diesel Oil</v>
          </cell>
        </row>
        <row r="3614">
          <cell r="A3614" t="str">
            <v>NY</v>
          </cell>
          <cell r="F3614">
            <v>2017</v>
          </cell>
          <cell r="N3614">
            <v>2003.825</v>
          </cell>
          <cell r="R3614">
            <v>24693.95</v>
          </cell>
          <cell r="S3614" t="str">
            <v>Diesel Oil</v>
          </cell>
        </row>
        <row r="3615">
          <cell r="A3615" t="str">
            <v>NY</v>
          </cell>
          <cell r="F3615">
            <v>2018</v>
          </cell>
          <cell r="N3615">
            <v>4953.0749999999998</v>
          </cell>
          <cell r="R3615">
            <v>61039.974999999999</v>
          </cell>
          <cell r="S3615" t="str">
            <v>Diesel Oil</v>
          </cell>
        </row>
        <row r="3616">
          <cell r="A3616" t="str">
            <v>NY</v>
          </cell>
          <cell r="F3616">
            <v>2019</v>
          </cell>
          <cell r="N3616">
            <v>4653.25</v>
          </cell>
          <cell r="R3616">
            <v>57348.375</v>
          </cell>
          <cell r="S3616" t="str">
            <v>Diesel Oil</v>
          </cell>
        </row>
        <row r="3617">
          <cell r="A3617" t="str">
            <v>NY</v>
          </cell>
          <cell r="F3617">
            <v>2020</v>
          </cell>
          <cell r="N3617">
            <v>13956.55</v>
          </cell>
          <cell r="R3617">
            <v>171996.47500000001</v>
          </cell>
          <cell r="S3617" t="str">
            <v>Diesel Oil</v>
          </cell>
        </row>
        <row r="3618">
          <cell r="A3618" t="str">
            <v>NY</v>
          </cell>
          <cell r="F3618">
            <v>2021</v>
          </cell>
          <cell r="N3618">
            <v>11048.598</v>
          </cell>
          <cell r="R3618">
            <v>136159.36300000001</v>
          </cell>
          <cell r="S3618" t="str">
            <v>Diesel Oil</v>
          </cell>
        </row>
        <row r="3619">
          <cell r="A3619" t="str">
            <v>NY</v>
          </cell>
          <cell r="F3619">
            <v>2022</v>
          </cell>
          <cell r="N3619">
            <v>7594.4669999999996</v>
          </cell>
          <cell r="R3619">
            <v>93591.505999999994</v>
          </cell>
          <cell r="S3619" t="str">
            <v>Diesel Oil</v>
          </cell>
        </row>
        <row r="3620">
          <cell r="A3620" t="str">
            <v>NY</v>
          </cell>
          <cell r="F3620">
            <v>2023</v>
          </cell>
          <cell r="N3620">
            <v>6137.8360000000002</v>
          </cell>
          <cell r="R3620">
            <v>75642.061000000002</v>
          </cell>
          <cell r="S3620" t="str">
            <v>Diesel Oil</v>
          </cell>
        </row>
        <row r="3621">
          <cell r="A3621" t="str">
            <v>NY</v>
          </cell>
          <cell r="F3621">
            <v>2009</v>
          </cell>
          <cell r="N3621">
            <v>14864</v>
          </cell>
          <cell r="R3621">
            <v>183186.82500000001</v>
          </cell>
          <cell r="S3621" t="str">
            <v>Diesel Oil</v>
          </cell>
        </row>
        <row r="3622">
          <cell r="A3622" t="str">
            <v>NY</v>
          </cell>
          <cell r="F3622">
            <v>2010</v>
          </cell>
          <cell r="N3622">
            <v>23064.625</v>
          </cell>
          <cell r="R3622">
            <v>284256.32500000001</v>
          </cell>
          <cell r="S3622" t="str">
            <v>Diesel Oil</v>
          </cell>
        </row>
        <row r="3623">
          <cell r="A3623" t="str">
            <v>NY</v>
          </cell>
          <cell r="F3623">
            <v>2011</v>
          </cell>
          <cell r="N3623">
            <v>12248.625</v>
          </cell>
          <cell r="R3623">
            <v>150956.1</v>
          </cell>
          <cell r="S3623" t="str">
            <v>Diesel Oil</v>
          </cell>
        </row>
        <row r="3624">
          <cell r="A3624" t="str">
            <v>NY</v>
          </cell>
          <cell r="F3624">
            <v>2012</v>
          </cell>
          <cell r="N3624">
            <v>23167.325000000001</v>
          </cell>
          <cell r="R3624">
            <v>285500.2</v>
          </cell>
          <cell r="S3624" t="str">
            <v>Diesel Oil</v>
          </cell>
        </row>
        <row r="3625">
          <cell r="A3625" t="str">
            <v>NY</v>
          </cell>
          <cell r="F3625">
            <v>2013</v>
          </cell>
          <cell r="N3625">
            <v>18117</v>
          </cell>
          <cell r="R3625">
            <v>223257.7</v>
          </cell>
          <cell r="S3625" t="str">
            <v>Diesel Oil</v>
          </cell>
        </row>
        <row r="3626">
          <cell r="A3626" t="str">
            <v>NY</v>
          </cell>
          <cell r="F3626">
            <v>2014</v>
          </cell>
          <cell r="N3626">
            <v>13570.15</v>
          </cell>
          <cell r="R3626">
            <v>167242.45000000001</v>
          </cell>
          <cell r="S3626" t="str">
            <v>Diesel Oil</v>
          </cell>
        </row>
        <row r="3627">
          <cell r="A3627" t="str">
            <v>NY</v>
          </cell>
          <cell r="F3627">
            <v>2015</v>
          </cell>
          <cell r="N3627">
            <v>5522.375</v>
          </cell>
          <cell r="R3627">
            <v>68062.125</v>
          </cell>
          <cell r="S3627" t="str">
            <v>Diesel Oil</v>
          </cell>
        </row>
        <row r="3628">
          <cell r="A3628" t="str">
            <v>NY</v>
          </cell>
          <cell r="F3628">
            <v>2016</v>
          </cell>
          <cell r="N3628">
            <v>10826.3</v>
          </cell>
          <cell r="R3628">
            <v>133425.125</v>
          </cell>
          <cell r="S3628" t="str">
            <v>Diesel Oil</v>
          </cell>
        </row>
        <row r="3629">
          <cell r="A3629" t="str">
            <v>NY</v>
          </cell>
          <cell r="F3629">
            <v>2017</v>
          </cell>
          <cell r="N3629">
            <v>1748.05</v>
          </cell>
          <cell r="R3629">
            <v>21543.825000000001</v>
          </cell>
          <cell r="S3629" t="str">
            <v>Diesel Oil</v>
          </cell>
        </row>
        <row r="3630">
          <cell r="A3630" t="str">
            <v>NY</v>
          </cell>
          <cell r="F3630">
            <v>2018</v>
          </cell>
          <cell r="N3630">
            <v>2088.9</v>
          </cell>
          <cell r="R3630">
            <v>25743.95</v>
          </cell>
          <cell r="S3630" t="str">
            <v>Diesel Oil</v>
          </cell>
        </row>
        <row r="3631">
          <cell r="A3631" t="str">
            <v>NY</v>
          </cell>
          <cell r="F3631">
            <v>2019</v>
          </cell>
          <cell r="N3631">
            <v>3893.125</v>
          </cell>
          <cell r="R3631">
            <v>47976.75</v>
          </cell>
          <cell r="S3631" t="str">
            <v>Diesel Oil</v>
          </cell>
        </row>
        <row r="3632">
          <cell r="A3632" t="str">
            <v>NY</v>
          </cell>
          <cell r="F3632">
            <v>2020</v>
          </cell>
          <cell r="N3632">
            <v>8257.2999999999993</v>
          </cell>
          <cell r="R3632">
            <v>101762.65</v>
          </cell>
          <cell r="S3632" t="str">
            <v>Diesel Oil</v>
          </cell>
        </row>
        <row r="3633">
          <cell r="A3633" t="str">
            <v>NY</v>
          </cell>
          <cell r="F3633">
            <v>2021</v>
          </cell>
          <cell r="N3633">
            <v>7708.7950000000001</v>
          </cell>
          <cell r="R3633">
            <v>95000.801999999996</v>
          </cell>
          <cell r="S3633" t="str">
            <v>Diesel Oil</v>
          </cell>
        </row>
        <row r="3634">
          <cell r="A3634" t="str">
            <v>NY</v>
          </cell>
          <cell r="F3634">
            <v>2022</v>
          </cell>
          <cell r="N3634">
            <v>6126.2030000000004</v>
          </cell>
          <cell r="R3634">
            <v>75493.126000000004</v>
          </cell>
          <cell r="S3634" t="str">
            <v>Diesel Oil</v>
          </cell>
        </row>
        <row r="3635">
          <cell r="A3635" t="str">
            <v>NY</v>
          </cell>
          <cell r="F3635">
            <v>2023</v>
          </cell>
          <cell r="N3635">
            <v>3713.8829999999998</v>
          </cell>
          <cell r="R3635">
            <v>45772.934999999998</v>
          </cell>
          <cell r="S3635" t="str">
            <v>Diesel Oil</v>
          </cell>
        </row>
        <row r="3636">
          <cell r="A3636" t="str">
            <v>NY</v>
          </cell>
          <cell r="F3636">
            <v>2009</v>
          </cell>
          <cell r="N3636">
            <v>16942.75</v>
          </cell>
          <cell r="R3636">
            <v>208796.85</v>
          </cell>
          <cell r="S3636" t="str">
            <v>Diesel Oil</v>
          </cell>
        </row>
        <row r="3637">
          <cell r="A3637" t="str">
            <v>NY</v>
          </cell>
          <cell r="F3637">
            <v>2010</v>
          </cell>
          <cell r="N3637">
            <v>23392.2</v>
          </cell>
          <cell r="R3637">
            <v>288274.92499999999</v>
          </cell>
          <cell r="S3637" t="str">
            <v>Diesel Oil</v>
          </cell>
        </row>
        <row r="3638">
          <cell r="A3638" t="str">
            <v>NY</v>
          </cell>
          <cell r="F3638">
            <v>2011</v>
          </cell>
          <cell r="N3638">
            <v>12247.65</v>
          </cell>
          <cell r="R3638">
            <v>150948.9</v>
          </cell>
          <cell r="S3638" t="str">
            <v>Diesel Oil</v>
          </cell>
        </row>
        <row r="3639">
          <cell r="A3639" t="str">
            <v>NY</v>
          </cell>
          <cell r="F3639">
            <v>2012</v>
          </cell>
          <cell r="N3639">
            <v>16348.85</v>
          </cell>
          <cell r="R3639">
            <v>201467.07500000001</v>
          </cell>
          <cell r="S3639" t="str">
            <v>Diesel Oil</v>
          </cell>
        </row>
        <row r="3640">
          <cell r="A3640" t="str">
            <v>NY</v>
          </cell>
          <cell r="F3640">
            <v>2013</v>
          </cell>
          <cell r="N3640">
            <v>12473.1</v>
          </cell>
          <cell r="R3640">
            <v>153718.5</v>
          </cell>
          <cell r="S3640" t="str">
            <v>Diesel Oil</v>
          </cell>
        </row>
        <row r="3641">
          <cell r="A3641" t="str">
            <v>NY</v>
          </cell>
          <cell r="F3641">
            <v>2014</v>
          </cell>
          <cell r="N3641">
            <v>8257.375</v>
          </cell>
          <cell r="R3641">
            <v>101762.15</v>
          </cell>
          <cell r="S3641" t="str">
            <v>Diesel Oil</v>
          </cell>
        </row>
        <row r="3642">
          <cell r="A3642" t="str">
            <v>NY</v>
          </cell>
          <cell r="F3642">
            <v>2015</v>
          </cell>
          <cell r="N3642">
            <v>7708.8249999999998</v>
          </cell>
          <cell r="R3642">
            <v>95014.45</v>
          </cell>
          <cell r="S3642" t="str">
            <v>Diesel Oil</v>
          </cell>
        </row>
        <row r="3643">
          <cell r="A3643" t="str">
            <v>NY</v>
          </cell>
          <cell r="F3643">
            <v>2016</v>
          </cell>
          <cell r="N3643">
            <v>8866.5750000000007</v>
          </cell>
          <cell r="R3643">
            <v>109277.52499999999</v>
          </cell>
          <cell r="S3643" t="str">
            <v>Diesel Oil</v>
          </cell>
        </row>
        <row r="3644">
          <cell r="A3644" t="str">
            <v>NY</v>
          </cell>
          <cell r="F3644">
            <v>2017</v>
          </cell>
          <cell r="N3644">
            <v>4293.625</v>
          </cell>
          <cell r="R3644">
            <v>52916.55</v>
          </cell>
          <cell r="S3644" t="str">
            <v>Diesel Oil</v>
          </cell>
        </row>
        <row r="3645">
          <cell r="A3645" t="str">
            <v>NY</v>
          </cell>
          <cell r="F3645">
            <v>2018</v>
          </cell>
          <cell r="N3645">
            <v>8033.8</v>
          </cell>
          <cell r="R3645">
            <v>99008.2</v>
          </cell>
          <cell r="S3645" t="str">
            <v>Diesel Oil</v>
          </cell>
        </row>
        <row r="3646">
          <cell r="A3646" t="str">
            <v>NY</v>
          </cell>
          <cell r="F3646">
            <v>2019</v>
          </cell>
          <cell r="N3646">
            <v>5097.95</v>
          </cell>
          <cell r="R3646">
            <v>62828.15</v>
          </cell>
          <cell r="S3646" t="str">
            <v>Diesel Oil</v>
          </cell>
        </row>
        <row r="3647">
          <cell r="A3647" t="str">
            <v>NY</v>
          </cell>
          <cell r="F3647">
            <v>2020</v>
          </cell>
          <cell r="N3647">
            <v>18139.875</v>
          </cell>
          <cell r="R3647">
            <v>223531.57500000001</v>
          </cell>
          <cell r="S3647" t="str">
            <v>Diesel Oil</v>
          </cell>
        </row>
        <row r="3648">
          <cell r="A3648" t="str">
            <v>NY</v>
          </cell>
          <cell r="F3648">
            <v>2021</v>
          </cell>
          <cell r="N3648">
            <v>12164.675999999999</v>
          </cell>
          <cell r="R3648">
            <v>149912.693</v>
          </cell>
          <cell r="S3648" t="str">
            <v>Diesel Oil</v>
          </cell>
        </row>
        <row r="3649">
          <cell r="A3649" t="str">
            <v>NY</v>
          </cell>
          <cell r="F3649">
            <v>2022</v>
          </cell>
          <cell r="N3649">
            <v>9183.1</v>
          </cell>
          <cell r="R3649">
            <v>113170.92600000001</v>
          </cell>
          <cell r="S3649" t="str">
            <v>Diesel Oil</v>
          </cell>
        </row>
        <row r="3650">
          <cell r="A3650" t="str">
            <v>NY</v>
          </cell>
          <cell r="F3650">
            <v>2023</v>
          </cell>
          <cell r="N3650">
            <v>5637.4750000000004</v>
          </cell>
          <cell r="R3650">
            <v>69474.255000000005</v>
          </cell>
          <cell r="S3650" t="str">
            <v>Diesel Oil</v>
          </cell>
        </row>
        <row r="3651">
          <cell r="A3651" t="str">
            <v>NY</v>
          </cell>
          <cell r="F3651">
            <v>2009</v>
          </cell>
          <cell r="N3651">
            <v>1035.9000000000001</v>
          </cell>
          <cell r="R3651">
            <v>12787.6</v>
          </cell>
          <cell r="S3651" t="str">
            <v>Diesel Oil</v>
          </cell>
        </row>
        <row r="3652">
          <cell r="A3652" t="str">
            <v>NY</v>
          </cell>
          <cell r="F3652">
            <v>2010</v>
          </cell>
          <cell r="N3652">
            <v>2979.6</v>
          </cell>
          <cell r="R3652">
            <v>36782.1</v>
          </cell>
          <cell r="S3652" t="str">
            <v>Diesel Oil</v>
          </cell>
        </row>
        <row r="3653">
          <cell r="A3653" t="str">
            <v>NY</v>
          </cell>
          <cell r="F3653">
            <v>2011</v>
          </cell>
          <cell r="N3653">
            <v>1148.5999999999999</v>
          </cell>
          <cell r="R3653">
            <v>14179.4</v>
          </cell>
          <cell r="S3653" t="str">
            <v>Diesel Oil</v>
          </cell>
        </row>
        <row r="3654">
          <cell r="A3654" t="str">
            <v>NY</v>
          </cell>
          <cell r="F3654">
            <v>2012</v>
          </cell>
          <cell r="N3654">
            <v>1083.5</v>
          </cell>
          <cell r="R3654">
            <v>13372</v>
          </cell>
          <cell r="S3654" t="str">
            <v>Diesel Oil</v>
          </cell>
        </row>
        <row r="3655">
          <cell r="A3655" t="str">
            <v>NY</v>
          </cell>
          <cell r="F3655">
            <v>2013</v>
          </cell>
          <cell r="N3655">
            <v>3097</v>
          </cell>
          <cell r="R3655">
            <v>38241.300000000003</v>
          </cell>
          <cell r="S3655" t="str">
            <v>Diesel Oil</v>
          </cell>
        </row>
        <row r="3656">
          <cell r="A3656" t="str">
            <v>NY</v>
          </cell>
          <cell r="F3656">
            <v>2014</v>
          </cell>
          <cell r="N3656">
            <v>894.2</v>
          </cell>
          <cell r="R3656">
            <v>11036.5</v>
          </cell>
          <cell r="S3656" t="str">
            <v>Diesel Oil</v>
          </cell>
        </row>
        <row r="3657">
          <cell r="A3657" t="str">
            <v>NY</v>
          </cell>
          <cell r="F3657">
            <v>2015</v>
          </cell>
          <cell r="N3657">
            <v>2305.6999999999998</v>
          </cell>
          <cell r="R3657">
            <v>28462.6</v>
          </cell>
          <cell r="S3657" t="str">
            <v>Diesel Oil</v>
          </cell>
        </row>
        <row r="3658">
          <cell r="A3658" t="str">
            <v>NY</v>
          </cell>
          <cell r="F3658">
            <v>2016</v>
          </cell>
          <cell r="N3658">
            <v>4751</v>
          </cell>
          <cell r="R3658">
            <v>58652</v>
          </cell>
          <cell r="S3658" t="str">
            <v>Diesel Oil</v>
          </cell>
        </row>
        <row r="3659">
          <cell r="A3659" t="str">
            <v>NY</v>
          </cell>
          <cell r="F3659">
            <v>2017</v>
          </cell>
          <cell r="N3659">
            <v>863</v>
          </cell>
          <cell r="R3659">
            <v>10657</v>
          </cell>
          <cell r="S3659" t="str">
            <v>Diesel Oil</v>
          </cell>
        </row>
        <row r="3660">
          <cell r="A3660" t="str">
            <v>NY</v>
          </cell>
          <cell r="F3660">
            <v>2018</v>
          </cell>
          <cell r="N3660">
            <v>2172.1</v>
          </cell>
          <cell r="R3660">
            <v>26823.9</v>
          </cell>
          <cell r="S3660" t="str">
            <v>Diesel Oil</v>
          </cell>
        </row>
        <row r="3661">
          <cell r="A3661" t="str">
            <v>NY</v>
          </cell>
          <cell r="F3661">
            <v>2019</v>
          </cell>
          <cell r="N3661">
            <v>1053.4000000000001</v>
          </cell>
          <cell r="R3661">
            <v>13004.9</v>
          </cell>
          <cell r="S3661" t="str">
            <v>Diesel Oil</v>
          </cell>
        </row>
        <row r="3662">
          <cell r="A3662" t="str">
            <v>NY</v>
          </cell>
          <cell r="F3662">
            <v>2020</v>
          </cell>
          <cell r="N3662">
            <v>1925.2</v>
          </cell>
          <cell r="R3662">
            <v>23771.200000000001</v>
          </cell>
          <cell r="S3662" t="str">
            <v>Diesel Oil</v>
          </cell>
        </row>
        <row r="3663">
          <cell r="A3663" t="str">
            <v>NY</v>
          </cell>
          <cell r="F3663">
            <v>2021</v>
          </cell>
          <cell r="N3663">
            <v>3554.4</v>
          </cell>
          <cell r="R3663">
            <v>43885.8</v>
          </cell>
          <cell r="S3663" t="str">
            <v>Diesel Oil</v>
          </cell>
        </row>
        <row r="3664">
          <cell r="A3664" t="str">
            <v>NY</v>
          </cell>
          <cell r="F3664">
            <v>2022</v>
          </cell>
          <cell r="N3664">
            <v>719.2</v>
          </cell>
          <cell r="R3664">
            <v>8879</v>
          </cell>
          <cell r="S3664" t="str">
            <v>Diesel Oil</v>
          </cell>
        </row>
        <row r="3665">
          <cell r="A3665" t="str">
            <v>NY</v>
          </cell>
          <cell r="F3665">
            <v>2023</v>
          </cell>
          <cell r="N3665">
            <v>664.2</v>
          </cell>
          <cell r="R3665">
            <v>8200.1</v>
          </cell>
          <cell r="S3665" t="str">
            <v>Diesel Oil</v>
          </cell>
        </row>
        <row r="3666">
          <cell r="A3666" t="str">
            <v>NY</v>
          </cell>
          <cell r="F3666">
            <v>2021</v>
          </cell>
          <cell r="N3666">
            <v>1493.3</v>
          </cell>
          <cell r="R3666">
            <v>18441.5</v>
          </cell>
          <cell r="S3666" t="str">
            <v>Diesel Oil</v>
          </cell>
        </row>
        <row r="3667">
          <cell r="A3667" t="str">
            <v>NY</v>
          </cell>
          <cell r="F3667">
            <v>2022</v>
          </cell>
          <cell r="N3667">
            <v>692.9</v>
          </cell>
          <cell r="R3667">
            <v>8553.1</v>
          </cell>
          <cell r="S3667" t="str">
            <v>Diesel Oil</v>
          </cell>
        </row>
        <row r="3668">
          <cell r="A3668" t="str">
            <v>NY</v>
          </cell>
          <cell r="F3668">
            <v>2023</v>
          </cell>
          <cell r="N3668">
            <v>733.5</v>
          </cell>
          <cell r="R3668">
            <v>9047.2000000000007</v>
          </cell>
          <cell r="S3668" t="str">
            <v>Diesel Oil</v>
          </cell>
        </row>
        <row r="3669">
          <cell r="A3669" t="str">
            <v>DE</v>
          </cell>
          <cell r="F3669">
            <v>2009</v>
          </cell>
          <cell r="N3669">
            <v>109712.086</v>
          </cell>
          <cell r="R3669">
            <v>1827102.4310000001</v>
          </cell>
          <cell r="S3669" t="str">
            <v>Natural Gas</v>
          </cell>
        </row>
        <row r="3670">
          <cell r="A3670" t="str">
            <v>DE</v>
          </cell>
          <cell r="F3670">
            <v>2010</v>
          </cell>
          <cell r="N3670">
            <v>184586.98800000001</v>
          </cell>
          <cell r="R3670">
            <v>3100400.5789999999</v>
          </cell>
          <cell r="S3670" t="str">
            <v>Natural Gas</v>
          </cell>
        </row>
        <row r="3671">
          <cell r="A3671" t="str">
            <v>DE</v>
          </cell>
          <cell r="F3671">
            <v>2011</v>
          </cell>
          <cell r="N3671">
            <v>334457.32</v>
          </cell>
          <cell r="R3671">
            <v>5627830.5659999996</v>
          </cell>
          <cell r="S3671" t="str">
            <v>Natural Gas</v>
          </cell>
        </row>
        <row r="3672">
          <cell r="A3672" t="str">
            <v>DE</v>
          </cell>
          <cell r="F3672">
            <v>2012</v>
          </cell>
          <cell r="N3672">
            <v>370047.734</v>
          </cell>
          <cell r="R3672">
            <v>6226838.0930000003</v>
          </cell>
          <cell r="S3672" t="str">
            <v>Natural Gas</v>
          </cell>
        </row>
        <row r="3673">
          <cell r="A3673" t="str">
            <v>DE</v>
          </cell>
          <cell r="F3673">
            <v>2013</v>
          </cell>
          <cell r="N3673">
            <v>338341.61700000003</v>
          </cell>
          <cell r="R3673">
            <v>5681534.7230000002</v>
          </cell>
          <cell r="S3673" t="str">
            <v>Natural Gas</v>
          </cell>
        </row>
        <row r="3674">
          <cell r="A3674" t="str">
            <v>DE</v>
          </cell>
          <cell r="F3674">
            <v>2014</v>
          </cell>
          <cell r="N3674">
            <v>459251.636</v>
          </cell>
          <cell r="R3674">
            <v>7682425.7460000003</v>
          </cell>
          <cell r="S3674" t="str">
            <v>Natural Gas</v>
          </cell>
        </row>
        <row r="3675">
          <cell r="A3675" t="str">
            <v>DE</v>
          </cell>
          <cell r="F3675">
            <v>2015</v>
          </cell>
          <cell r="N3675">
            <v>394009.04700000002</v>
          </cell>
          <cell r="R3675">
            <v>6559186.3949999996</v>
          </cell>
          <cell r="S3675" t="str">
            <v>Natural Gas</v>
          </cell>
        </row>
        <row r="3676">
          <cell r="A3676" t="str">
            <v>DE</v>
          </cell>
          <cell r="F3676">
            <v>2016</v>
          </cell>
          <cell r="N3676">
            <v>330010.12099999998</v>
          </cell>
          <cell r="R3676">
            <v>5542199.6950000003</v>
          </cell>
          <cell r="S3676" t="str">
            <v>Natural Gas</v>
          </cell>
        </row>
        <row r="3677">
          <cell r="A3677" t="str">
            <v>DE</v>
          </cell>
          <cell r="F3677">
            <v>2017</v>
          </cell>
          <cell r="N3677">
            <v>262096.397</v>
          </cell>
          <cell r="R3677">
            <v>4403418.0810000002</v>
          </cell>
          <cell r="S3677" t="str">
            <v>Natural Gas</v>
          </cell>
        </row>
        <row r="3678">
          <cell r="A3678" t="str">
            <v>DE</v>
          </cell>
          <cell r="F3678">
            <v>2018</v>
          </cell>
          <cell r="N3678">
            <v>238693.08600000001</v>
          </cell>
          <cell r="R3678">
            <v>3952901.3990000002</v>
          </cell>
          <cell r="S3678" t="str">
            <v>Natural Gas</v>
          </cell>
        </row>
        <row r="3679">
          <cell r="A3679" t="str">
            <v>DE</v>
          </cell>
          <cell r="F3679">
            <v>2019</v>
          </cell>
          <cell r="N3679">
            <v>122113.874</v>
          </cell>
          <cell r="R3679">
            <v>2051689.13</v>
          </cell>
          <cell r="S3679" t="str">
            <v>Natural Gas</v>
          </cell>
        </row>
        <row r="3680">
          <cell r="A3680" t="str">
            <v>DE</v>
          </cell>
          <cell r="F3680">
            <v>2020</v>
          </cell>
          <cell r="N3680">
            <v>126059.033</v>
          </cell>
          <cell r="R3680">
            <v>2121127.6970000002</v>
          </cell>
          <cell r="S3680" t="str">
            <v>Natural Gas</v>
          </cell>
        </row>
        <row r="3681">
          <cell r="A3681" t="str">
            <v>DE</v>
          </cell>
          <cell r="F3681">
            <v>2021</v>
          </cell>
          <cell r="N3681">
            <v>120978.212</v>
          </cell>
          <cell r="R3681">
            <v>2033562.817</v>
          </cell>
          <cell r="S3681" t="str">
            <v>Natural Gas</v>
          </cell>
        </row>
        <row r="3682">
          <cell r="A3682" t="str">
            <v>DE</v>
          </cell>
          <cell r="F3682">
            <v>2022</v>
          </cell>
          <cell r="N3682">
            <v>169858.291</v>
          </cell>
          <cell r="R3682">
            <v>2822426.6749999998</v>
          </cell>
          <cell r="S3682" t="str">
            <v>Natural Gas</v>
          </cell>
        </row>
        <row r="3683">
          <cell r="A3683" t="str">
            <v>DE</v>
          </cell>
          <cell r="F3683">
            <v>2023</v>
          </cell>
          <cell r="N3683">
            <v>164281.101</v>
          </cell>
          <cell r="R3683">
            <v>2763957.8330000001</v>
          </cell>
          <cell r="S3683" t="str">
            <v>Natural Gas</v>
          </cell>
        </row>
        <row r="3684">
          <cell r="A3684" t="str">
            <v>DE</v>
          </cell>
          <cell r="F3684">
            <v>2009</v>
          </cell>
          <cell r="N3684">
            <v>109417.93399999999</v>
          </cell>
          <cell r="R3684">
            <v>1822666.7</v>
          </cell>
          <cell r="S3684" t="str">
            <v>Natural Gas</v>
          </cell>
        </row>
        <row r="3685">
          <cell r="A3685" t="str">
            <v>DE</v>
          </cell>
          <cell r="F3685">
            <v>2010</v>
          </cell>
          <cell r="N3685">
            <v>193887.236</v>
          </cell>
          <cell r="R3685">
            <v>3228664.273</v>
          </cell>
          <cell r="S3685" t="str">
            <v>Natural Gas</v>
          </cell>
        </row>
        <row r="3686">
          <cell r="A3686" t="str">
            <v>DE</v>
          </cell>
          <cell r="F3686">
            <v>2011</v>
          </cell>
          <cell r="N3686">
            <v>342330.45299999998</v>
          </cell>
          <cell r="R3686">
            <v>5760358.9330000002</v>
          </cell>
          <cell r="S3686" t="str">
            <v>Natural Gas</v>
          </cell>
        </row>
        <row r="3687">
          <cell r="A3687" t="str">
            <v>DE</v>
          </cell>
          <cell r="F3687">
            <v>2012</v>
          </cell>
          <cell r="N3687">
            <v>413509.91100000002</v>
          </cell>
          <cell r="R3687">
            <v>6958130.659</v>
          </cell>
          <cell r="S3687" t="str">
            <v>Natural Gas</v>
          </cell>
        </row>
        <row r="3688">
          <cell r="A3688" t="str">
            <v>DE</v>
          </cell>
          <cell r="F3688">
            <v>2013</v>
          </cell>
          <cell r="N3688">
            <v>355588.89799999999</v>
          </cell>
          <cell r="R3688">
            <v>5972935.5389999999</v>
          </cell>
          <cell r="S3688" t="str">
            <v>Natural Gas</v>
          </cell>
        </row>
        <row r="3689">
          <cell r="A3689" t="str">
            <v>DE</v>
          </cell>
          <cell r="F3689">
            <v>2014</v>
          </cell>
          <cell r="N3689">
            <v>469976.489</v>
          </cell>
          <cell r="R3689">
            <v>7808477.7319999998</v>
          </cell>
          <cell r="S3689" t="str">
            <v>Natural Gas</v>
          </cell>
        </row>
        <row r="3690">
          <cell r="A3690" t="str">
            <v>DE</v>
          </cell>
          <cell r="F3690">
            <v>2015</v>
          </cell>
          <cell r="N3690">
            <v>373114.56599999999</v>
          </cell>
          <cell r="R3690">
            <v>6197742.3949999996</v>
          </cell>
          <cell r="S3690" t="str">
            <v>Natural Gas</v>
          </cell>
        </row>
        <row r="3691">
          <cell r="A3691" t="str">
            <v>DE</v>
          </cell>
          <cell r="F3691">
            <v>2016</v>
          </cell>
          <cell r="N3691">
            <v>315490.90899999999</v>
          </cell>
          <cell r="R3691">
            <v>5303370.01</v>
          </cell>
          <cell r="S3691" t="str">
            <v>Natural Gas</v>
          </cell>
        </row>
        <row r="3692">
          <cell r="A3692" t="str">
            <v>DE</v>
          </cell>
          <cell r="F3692">
            <v>2017</v>
          </cell>
          <cell r="N3692">
            <v>292182.43199999997</v>
          </cell>
          <cell r="R3692">
            <v>4916533.4380000001</v>
          </cell>
          <cell r="S3692" t="str">
            <v>Natural Gas</v>
          </cell>
        </row>
        <row r="3693">
          <cell r="A3693" t="str">
            <v>DE</v>
          </cell>
          <cell r="F3693">
            <v>2018</v>
          </cell>
          <cell r="N3693">
            <v>189110.55100000001</v>
          </cell>
          <cell r="R3693">
            <v>3150718.5929999999</v>
          </cell>
          <cell r="S3693" t="str">
            <v>Natural Gas</v>
          </cell>
        </row>
        <row r="3694">
          <cell r="A3694" t="str">
            <v>DE</v>
          </cell>
          <cell r="F3694">
            <v>2019</v>
          </cell>
          <cell r="N3694">
            <v>120778.69500000001</v>
          </cell>
          <cell r="R3694">
            <v>2029607.412</v>
          </cell>
          <cell r="S3694" t="str">
            <v>Natural Gas</v>
          </cell>
        </row>
        <row r="3695">
          <cell r="A3695" t="str">
            <v>DE</v>
          </cell>
          <cell r="F3695">
            <v>2020</v>
          </cell>
          <cell r="N3695">
            <v>109492.86900000001</v>
          </cell>
          <cell r="R3695">
            <v>1842324.0349999999</v>
          </cell>
          <cell r="S3695" t="str">
            <v>Natural Gas</v>
          </cell>
        </row>
        <row r="3696">
          <cell r="A3696" t="str">
            <v>DE</v>
          </cell>
          <cell r="F3696">
            <v>2021</v>
          </cell>
          <cell r="N3696">
            <v>118123.007</v>
          </cell>
          <cell r="R3696">
            <v>1987645.9129999999</v>
          </cell>
          <cell r="S3696" t="str">
            <v>Natural Gas</v>
          </cell>
        </row>
        <row r="3697">
          <cell r="A3697" t="str">
            <v>DE</v>
          </cell>
          <cell r="F3697">
            <v>2022</v>
          </cell>
          <cell r="N3697">
            <v>142289.155</v>
          </cell>
          <cell r="R3697">
            <v>2359632.6379999998</v>
          </cell>
          <cell r="S3697" t="str">
            <v>Natural Gas</v>
          </cell>
        </row>
        <row r="3698">
          <cell r="A3698" t="str">
            <v>DE</v>
          </cell>
          <cell r="F3698">
            <v>2023</v>
          </cell>
          <cell r="N3698">
            <v>154990.54300000001</v>
          </cell>
          <cell r="R3698">
            <v>2607733.9890000001</v>
          </cell>
          <cell r="S3698" t="str">
            <v>Natural Gas</v>
          </cell>
        </row>
        <row r="3699">
          <cell r="A3699" t="str">
            <v>DE</v>
          </cell>
          <cell r="F3699">
            <v>2009</v>
          </cell>
          <cell r="N3699">
            <v>103208.692</v>
          </cell>
          <cell r="R3699">
            <v>1723617.64</v>
          </cell>
          <cell r="S3699" t="str">
            <v>Natural Gas</v>
          </cell>
        </row>
        <row r="3700">
          <cell r="A3700" t="str">
            <v>DE</v>
          </cell>
          <cell r="F3700">
            <v>2010</v>
          </cell>
          <cell r="N3700">
            <v>187804.10399999999</v>
          </cell>
          <cell r="R3700">
            <v>3138698.7149999999</v>
          </cell>
          <cell r="S3700" t="str">
            <v>Natural Gas</v>
          </cell>
        </row>
        <row r="3701">
          <cell r="A3701" t="str">
            <v>DE</v>
          </cell>
          <cell r="F3701">
            <v>2011</v>
          </cell>
          <cell r="N3701">
            <v>304481.30499999999</v>
          </cell>
          <cell r="R3701">
            <v>5123465.9309999999</v>
          </cell>
          <cell r="S3701" t="str">
            <v>Natural Gas</v>
          </cell>
        </row>
        <row r="3702">
          <cell r="A3702" t="str">
            <v>DE</v>
          </cell>
          <cell r="F3702">
            <v>2012</v>
          </cell>
          <cell r="N3702">
            <v>443052.37099999998</v>
          </cell>
          <cell r="R3702">
            <v>7455239.3679999998</v>
          </cell>
          <cell r="S3702" t="str">
            <v>Natural Gas</v>
          </cell>
        </row>
        <row r="3703">
          <cell r="A3703" t="str">
            <v>DE</v>
          </cell>
          <cell r="F3703">
            <v>2013</v>
          </cell>
          <cell r="N3703">
            <v>317015.12699999998</v>
          </cell>
          <cell r="R3703">
            <v>5334407.8669999996</v>
          </cell>
          <cell r="S3703" t="str">
            <v>Natural Gas</v>
          </cell>
        </row>
        <row r="3704">
          <cell r="A3704" t="str">
            <v>DE</v>
          </cell>
          <cell r="F3704">
            <v>2014</v>
          </cell>
          <cell r="N3704">
            <v>452946.06599999999</v>
          </cell>
          <cell r="R3704">
            <v>7549697.3640000001</v>
          </cell>
          <cell r="S3704" t="str">
            <v>Natural Gas</v>
          </cell>
        </row>
        <row r="3705">
          <cell r="A3705" t="str">
            <v>DE</v>
          </cell>
          <cell r="F3705">
            <v>2015</v>
          </cell>
          <cell r="N3705">
            <v>384951.14799999999</v>
          </cell>
          <cell r="R3705">
            <v>6404027.1469999999</v>
          </cell>
          <cell r="S3705" t="str">
            <v>Natural Gas</v>
          </cell>
        </row>
        <row r="3706">
          <cell r="A3706" t="str">
            <v>DE</v>
          </cell>
          <cell r="F3706">
            <v>2016</v>
          </cell>
          <cell r="N3706">
            <v>328480.66800000001</v>
          </cell>
          <cell r="R3706">
            <v>5525214.6349999998</v>
          </cell>
          <cell r="S3706" t="str">
            <v>Natural Gas</v>
          </cell>
        </row>
        <row r="3707">
          <cell r="A3707" t="str">
            <v>DE</v>
          </cell>
          <cell r="F3707">
            <v>2017</v>
          </cell>
          <cell r="N3707">
            <v>279579.32500000001</v>
          </cell>
          <cell r="R3707">
            <v>4699800.1449999996</v>
          </cell>
          <cell r="S3707" t="str">
            <v>Natural Gas</v>
          </cell>
        </row>
        <row r="3708">
          <cell r="A3708" t="str">
            <v>DE</v>
          </cell>
          <cell r="F3708">
            <v>2018</v>
          </cell>
          <cell r="N3708">
            <v>227018.14799999999</v>
          </cell>
          <cell r="R3708">
            <v>3783887.2370000002</v>
          </cell>
          <cell r="S3708" t="str">
            <v>Natural Gas</v>
          </cell>
        </row>
        <row r="3709">
          <cell r="A3709" t="str">
            <v>DE</v>
          </cell>
          <cell r="F3709">
            <v>2019</v>
          </cell>
          <cell r="N3709">
            <v>98599.402000000002</v>
          </cell>
          <cell r="R3709">
            <v>1656680.6370000001</v>
          </cell>
          <cell r="S3709" t="str">
            <v>Natural Gas</v>
          </cell>
        </row>
        <row r="3710">
          <cell r="A3710" t="str">
            <v>DE</v>
          </cell>
          <cell r="F3710">
            <v>2020</v>
          </cell>
          <cell r="N3710">
            <v>129224.72100000001</v>
          </cell>
          <cell r="R3710">
            <v>2174455.8199999998</v>
          </cell>
          <cell r="S3710" t="str">
            <v>Natural Gas</v>
          </cell>
        </row>
        <row r="3711">
          <cell r="A3711" t="str">
            <v>DE</v>
          </cell>
          <cell r="F3711">
            <v>2021</v>
          </cell>
          <cell r="N3711">
            <v>119043.622</v>
          </cell>
          <cell r="R3711">
            <v>2000971.693</v>
          </cell>
          <cell r="S3711" t="str">
            <v>Natural Gas</v>
          </cell>
        </row>
        <row r="3712">
          <cell r="A3712" t="str">
            <v>DE</v>
          </cell>
          <cell r="F3712">
            <v>2022</v>
          </cell>
          <cell r="N3712">
            <v>149188.82999999999</v>
          </cell>
          <cell r="R3712">
            <v>2478867.9649999999</v>
          </cell>
          <cell r="S3712" t="str">
            <v>Natural Gas</v>
          </cell>
        </row>
        <row r="3713">
          <cell r="A3713" t="str">
            <v>DE</v>
          </cell>
          <cell r="F3713">
            <v>2023</v>
          </cell>
          <cell r="N3713">
            <v>148705.609</v>
          </cell>
          <cell r="R3713">
            <v>2502044.0780000002</v>
          </cell>
          <cell r="S3713" t="str">
            <v>Natural Gas</v>
          </cell>
        </row>
        <row r="3714">
          <cell r="A3714" t="str">
            <v>DE</v>
          </cell>
          <cell r="F3714">
            <v>2009</v>
          </cell>
          <cell r="N3714">
            <v>112978.611</v>
          </cell>
          <cell r="R3714">
            <v>1888399.1769999999</v>
          </cell>
          <cell r="S3714" t="str">
            <v>Natural Gas</v>
          </cell>
        </row>
        <row r="3715">
          <cell r="A3715" t="str">
            <v>DE</v>
          </cell>
          <cell r="F3715">
            <v>2010</v>
          </cell>
          <cell r="N3715">
            <v>197455.29699999999</v>
          </cell>
          <cell r="R3715">
            <v>3322540.4040000001</v>
          </cell>
          <cell r="S3715" t="str">
            <v>Natural Gas</v>
          </cell>
        </row>
        <row r="3716">
          <cell r="A3716" t="str">
            <v>DE</v>
          </cell>
          <cell r="F3716">
            <v>2011</v>
          </cell>
          <cell r="N3716">
            <v>356424.88199999998</v>
          </cell>
          <cell r="R3716">
            <v>5989173.193</v>
          </cell>
          <cell r="S3716" t="str">
            <v>Natural Gas</v>
          </cell>
        </row>
        <row r="3717">
          <cell r="A3717" t="str">
            <v>DE</v>
          </cell>
          <cell r="F3717">
            <v>2012</v>
          </cell>
          <cell r="N3717">
            <v>446365.266</v>
          </cell>
          <cell r="R3717">
            <v>7510988.1710000001</v>
          </cell>
          <cell r="S3717" t="str">
            <v>Natural Gas</v>
          </cell>
        </row>
        <row r="3718">
          <cell r="A3718" t="str">
            <v>DE</v>
          </cell>
          <cell r="F3718">
            <v>2013</v>
          </cell>
          <cell r="N3718">
            <v>393386.77100000001</v>
          </cell>
          <cell r="R3718">
            <v>6617252.0060000001</v>
          </cell>
          <cell r="S3718" t="str">
            <v>Natural Gas</v>
          </cell>
        </row>
        <row r="3719">
          <cell r="A3719" t="str">
            <v>DE</v>
          </cell>
          <cell r="F3719">
            <v>2014</v>
          </cell>
          <cell r="N3719">
            <v>297446.83399999997</v>
          </cell>
          <cell r="R3719">
            <v>4913578.3329999996</v>
          </cell>
          <cell r="S3719" t="str">
            <v>Natural Gas</v>
          </cell>
        </row>
        <row r="3720">
          <cell r="A3720" t="str">
            <v>DE</v>
          </cell>
          <cell r="F3720">
            <v>2015</v>
          </cell>
          <cell r="N3720">
            <v>272374.44500000001</v>
          </cell>
          <cell r="R3720">
            <v>4564711.6840000004</v>
          </cell>
          <cell r="S3720" t="str">
            <v>Natural Gas</v>
          </cell>
        </row>
        <row r="3721">
          <cell r="A3721" t="str">
            <v>DE</v>
          </cell>
          <cell r="F3721">
            <v>2016</v>
          </cell>
          <cell r="N3721">
            <v>299499.69</v>
          </cell>
          <cell r="R3721">
            <v>5035089.0429999996</v>
          </cell>
          <cell r="S3721" t="str">
            <v>Natural Gas</v>
          </cell>
        </row>
        <row r="3722">
          <cell r="A3722" t="str">
            <v>DE</v>
          </cell>
          <cell r="F3722">
            <v>2017</v>
          </cell>
          <cell r="N3722">
            <v>308006.266</v>
          </cell>
          <cell r="R3722">
            <v>5170250.125</v>
          </cell>
          <cell r="S3722" t="str">
            <v>Natural Gas</v>
          </cell>
        </row>
        <row r="3723">
          <cell r="A3723" t="str">
            <v>DE</v>
          </cell>
          <cell r="F3723">
            <v>2018</v>
          </cell>
          <cell r="N3723">
            <v>241594.33600000001</v>
          </cell>
          <cell r="R3723">
            <v>4012793.5040000002</v>
          </cell>
          <cell r="S3723" t="str">
            <v>Natural Gas</v>
          </cell>
        </row>
        <row r="3724">
          <cell r="A3724" t="str">
            <v>DE</v>
          </cell>
          <cell r="F3724">
            <v>2019</v>
          </cell>
          <cell r="N3724">
            <v>131962.73800000001</v>
          </cell>
          <cell r="R3724">
            <v>2216783.3810000001</v>
          </cell>
          <cell r="S3724" t="str">
            <v>Natural Gas</v>
          </cell>
        </row>
        <row r="3725">
          <cell r="A3725" t="str">
            <v>DE</v>
          </cell>
          <cell r="F3725">
            <v>2020</v>
          </cell>
          <cell r="N3725">
            <v>164639.11199999999</v>
          </cell>
          <cell r="R3725">
            <v>2770309.838</v>
          </cell>
          <cell r="S3725" t="str">
            <v>Natural Gas</v>
          </cell>
        </row>
        <row r="3726">
          <cell r="A3726" t="str">
            <v>DE</v>
          </cell>
          <cell r="F3726">
            <v>2021</v>
          </cell>
          <cell r="N3726">
            <v>111684.849</v>
          </cell>
          <cell r="R3726">
            <v>1879291.639</v>
          </cell>
          <cell r="S3726" t="str">
            <v>Natural Gas</v>
          </cell>
        </row>
        <row r="3727">
          <cell r="A3727" t="str">
            <v>DE</v>
          </cell>
          <cell r="F3727">
            <v>2022</v>
          </cell>
          <cell r="N3727">
            <v>195053.99299999999</v>
          </cell>
          <cell r="R3727">
            <v>3261876.9070000001</v>
          </cell>
          <cell r="S3727" t="str">
            <v>Natural Gas</v>
          </cell>
        </row>
        <row r="3728">
          <cell r="A3728" t="str">
            <v>DE</v>
          </cell>
          <cell r="F3728">
            <v>2023</v>
          </cell>
          <cell r="N3728">
            <v>191345.50399999999</v>
          </cell>
          <cell r="R3728">
            <v>3219598.1150000002</v>
          </cell>
          <cell r="S3728" t="str">
            <v>Natural Gas</v>
          </cell>
        </row>
        <row r="3729">
          <cell r="A3729" t="str">
            <v>DE</v>
          </cell>
          <cell r="F3729">
            <v>2009</v>
          </cell>
          <cell r="N3729">
            <v>108261.423</v>
          </cell>
          <cell r="R3729">
            <v>1808657.7109999999</v>
          </cell>
          <cell r="S3729" t="str">
            <v>Natural Gas</v>
          </cell>
        </row>
        <row r="3730">
          <cell r="A3730" t="str">
            <v>DE</v>
          </cell>
          <cell r="F3730">
            <v>2010</v>
          </cell>
          <cell r="N3730">
            <v>230619.16099999999</v>
          </cell>
          <cell r="R3730">
            <v>3876220.537</v>
          </cell>
          <cell r="S3730" t="str">
            <v>Natural Gas</v>
          </cell>
        </row>
        <row r="3731">
          <cell r="A3731" t="str">
            <v>DE</v>
          </cell>
          <cell r="F3731">
            <v>2011</v>
          </cell>
          <cell r="N3731">
            <v>277330.53100000002</v>
          </cell>
          <cell r="R3731">
            <v>4659235.9139999999</v>
          </cell>
          <cell r="S3731" t="str">
            <v>Natural Gas</v>
          </cell>
        </row>
        <row r="3732">
          <cell r="A3732" t="str">
            <v>DE</v>
          </cell>
          <cell r="F3732">
            <v>2012</v>
          </cell>
          <cell r="N3732">
            <v>436579.41200000001</v>
          </cell>
          <cell r="R3732">
            <v>7346318.1100000003</v>
          </cell>
          <cell r="S3732" t="str">
            <v>Natural Gas</v>
          </cell>
        </row>
        <row r="3733">
          <cell r="A3733" t="str">
            <v>DE</v>
          </cell>
          <cell r="F3733">
            <v>2013</v>
          </cell>
          <cell r="N3733">
            <v>400600.02299999999</v>
          </cell>
          <cell r="R3733">
            <v>6740888.2079999996</v>
          </cell>
          <cell r="S3733" t="str">
            <v>Natural Gas</v>
          </cell>
        </row>
        <row r="3734">
          <cell r="A3734" t="str">
            <v>DE</v>
          </cell>
          <cell r="F3734">
            <v>2014</v>
          </cell>
          <cell r="N3734">
            <v>299718.54300000001</v>
          </cell>
          <cell r="R3734">
            <v>5011915.4780000001</v>
          </cell>
          <cell r="S3734" t="str">
            <v>Natural Gas</v>
          </cell>
        </row>
        <row r="3735">
          <cell r="A3735" t="str">
            <v>DE</v>
          </cell>
          <cell r="F3735">
            <v>2015</v>
          </cell>
          <cell r="N3735">
            <v>293461.84499999997</v>
          </cell>
          <cell r="R3735">
            <v>4905889.7450000001</v>
          </cell>
          <cell r="S3735" t="str">
            <v>Natural Gas</v>
          </cell>
        </row>
        <row r="3736">
          <cell r="A3736" t="str">
            <v>DE</v>
          </cell>
          <cell r="F3736">
            <v>2016</v>
          </cell>
          <cell r="N3736">
            <v>303567.71000000002</v>
          </cell>
          <cell r="R3736">
            <v>5100982.66</v>
          </cell>
          <cell r="S3736" t="str">
            <v>Natural Gas</v>
          </cell>
        </row>
        <row r="3737">
          <cell r="A3737" t="str">
            <v>DE</v>
          </cell>
          <cell r="F3737">
            <v>2017</v>
          </cell>
          <cell r="N3737">
            <v>288107.42099999997</v>
          </cell>
          <cell r="R3737">
            <v>4835558.7879999997</v>
          </cell>
          <cell r="S3737" t="str">
            <v>Natural Gas</v>
          </cell>
        </row>
        <row r="3738">
          <cell r="A3738" t="str">
            <v>DE</v>
          </cell>
          <cell r="F3738">
            <v>2018</v>
          </cell>
          <cell r="N3738">
            <v>246205.10500000001</v>
          </cell>
          <cell r="R3738">
            <v>4075503.6039999998</v>
          </cell>
          <cell r="S3738" t="str">
            <v>Natural Gas</v>
          </cell>
        </row>
        <row r="3739">
          <cell r="A3739" t="str">
            <v>DE</v>
          </cell>
          <cell r="F3739">
            <v>2019</v>
          </cell>
          <cell r="N3739">
            <v>127270.524</v>
          </cell>
          <cell r="R3739">
            <v>2141529.5869999998</v>
          </cell>
          <cell r="S3739" t="str">
            <v>Natural Gas</v>
          </cell>
        </row>
        <row r="3740">
          <cell r="A3740" t="str">
            <v>DE</v>
          </cell>
          <cell r="F3740">
            <v>2020</v>
          </cell>
          <cell r="N3740">
            <v>159885.93</v>
          </cell>
          <cell r="R3740">
            <v>2690146.45</v>
          </cell>
          <cell r="S3740" t="str">
            <v>Natural Gas</v>
          </cell>
        </row>
        <row r="3741">
          <cell r="A3741" t="str">
            <v>DE</v>
          </cell>
          <cell r="F3741">
            <v>2021</v>
          </cell>
          <cell r="N3741">
            <v>67943.581000000006</v>
          </cell>
          <cell r="R3741">
            <v>1140991.3770000001</v>
          </cell>
          <cell r="S3741" t="str">
            <v>Natural Gas</v>
          </cell>
        </row>
        <row r="3742">
          <cell r="A3742" t="str">
            <v>DE</v>
          </cell>
          <cell r="F3742">
            <v>2022</v>
          </cell>
          <cell r="N3742">
            <v>185269.19</v>
          </cell>
          <cell r="R3742">
            <v>3112882.1090000002</v>
          </cell>
          <cell r="S3742" t="str">
            <v>Natural Gas</v>
          </cell>
        </row>
        <row r="3743">
          <cell r="A3743" t="str">
            <v>DE</v>
          </cell>
          <cell r="F3743">
            <v>2023</v>
          </cell>
          <cell r="N3743">
            <v>169036.43900000001</v>
          </cell>
          <cell r="R3743">
            <v>2843493.054</v>
          </cell>
          <cell r="S3743" t="str">
            <v>Natural Gas</v>
          </cell>
        </row>
        <row r="3744">
          <cell r="A3744" t="str">
            <v>DE</v>
          </cell>
          <cell r="F3744">
            <v>2009</v>
          </cell>
          <cell r="N3744">
            <v>108004.558</v>
          </cell>
          <cell r="R3744">
            <v>1805958.372</v>
          </cell>
          <cell r="S3744" t="str">
            <v>Natural Gas</v>
          </cell>
        </row>
        <row r="3745">
          <cell r="A3745" t="str">
            <v>DE</v>
          </cell>
          <cell r="F3745">
            <v>2010</v>
          </cell>
          <cell r="N3745">
            <v>223894.24900000001</v>
          </cell>
          <cell r="R3745">
            <v>3764316.1310000001</v>
          </cell>
          <cell r="S3745" t="str">
            <v>Natural Gas</v>
          </cell>
        </row>
        <row r="3746">
          <cell r="A3746" t="str">
            <v>DE</v>
          </cell>
          <cell r="F3746">
            <v>2011</v>
          </cell>
          <cell r="N3746">
            <v>337462.29200000002</v>
          </cell>
          <cell r="R3746">
            <v>5671295.551</v>
          </cell>
          <cell r="S3746" t="str">
            <v>Natural Gas</v>
          </cell>
        </row>
        <row r="3747">
          <cell r="A3747" t="str">
            <v>DE</v>
          </cell>
          <cell r="F3747">
            <v>2012</v>
          </cell>
          <cell r="N3747">
            <v>426618.42200000002</v>
          </cell>
          <cell r="R3747">
            <v>7178698.0420000004</v>
          </cell>
          <cell r="S3747" t="str">
            <v>Natural Gas</v>
          </cell>
        </row>
        <row r="3748">
          <cell r="A3748" t="str">
            <v>DE</v>
          </cell>
          <cell r="F3748">
            <v>2013</v>
          </cell>
          <cell r="N3748">
            <v>400802.24099999998</v>
          </cell>
          <cell r="R3748">
            <v>6744245.784</v>
          </cell>
          <cell r="S3748" t="str">
            <v>Natural Gas</v>
          </cell>
        </row>
        <row r="3749">
          <cell r="A3749" t="str">
            <v>DE</v>
          </cell>
          <cell r="F3749">
            <v>2014</v>
          </cell>
          <cell r="N3749">
            <v>270928.96299999999</v>
          </cell>
          <cell r="R3749">
            <v>4549126.2640000004</v>
          </cell>
          <cell r="S3749" t="str">
            <v>Natural Gas</v>
          </cell>
        </row>
        <row r="3750">
          <cell r="A3750" t="str">
            <v>DE</v>
          </cell>
          <cell r="F3750">
            <v>2015</v>
          </cell>
          <cell r="N3750">
            <v>338686.25799999997</v>
          </cell>
          <cell r="R3750">
            <v>5685006.4390000002</v>
          </cell>
          <cell r="S3750" t="str">
            <v>Natural Gas</v>
          </cell>
        </row>
        <row r="3751">
          <cell r="A3751" t="str">
            <v>DE</v>
          </cell>
          <cell r="F3751">
            <v>2016</v>
          </cell>
          <cell r="N3751">
            <v>302636.223</v>
          </cell>
          <cell r="R3751">
            <v>5060680.233</v>
          </cell>
          <cell r="S3751" t="str">
            <v>Natural Gas</v>
          </cell>
        </row>
        <row r="3752">
          <cell r="A3752" t="str">
            <v>DE</v>
          </cell>
          <cell r="F3752">
            <v>2017</v>
          </cell>
          <cell r="N3752">
            <v>299564.27799999999</v>
          </cell>
          <cell r="R3752">
            <v>5023696.2079999996</v>
          </cell>
          <cell r="S3752" t="str">
            <v>Natural Gas</v>
          </cell>
        </row>
        <row r="3753">
          <cell r="A3753" t="str">
            <v>DE</v>
          </cell>
          <cell r="F3753">
            <v>2018</v>
          </cell>
          <cell r="N3753">
            <v>247055.424</v>
          </cell>
          <cell r="R3753">
            <v>4085783.6949999998</v>
          </cell>
          <cell r="S3753" t="str">
            <v>Natural Gas</v>
          </cell>
        </row>
        <row r="3754">
          <cell r="A3754" t="str">
            <v>DE</v>
          </cell>
          <cell r="F3754">
            <v>2019</v>
          </cell>
          <cell r="N3754">
            <v>126604.22900000001</v>
          </cell>
          <cell r="R3754">
            <v>2130256.3990000002</v>
          </cell>
          <cell r="S3754" t="str">
            <v>Natural Gas</v>
          </cell>
        </row>
        <row r="3755">
          <cell r="A3755" t="str">
            <v>DE</v>
          </cell>
          <cell r="F3755">
            <v>2020</v>
          </cell>
          <cell r="N3755">
            <v>163442.46</v>
          </cell>
          <cell r="R3755">
            <v>2750240.7990000001</v>
          </cell>
          <cell r="S3755" t="str">
            <v>Natural Gas</v>
          </cell>
        </row>
        <row r="3756">
          <cell r="A3756" t="str">
            <v>DE</v>
          </cell>
          <cell r="F3756">
            <v>2021</v>
          </cell>
          <cell r="N3756">
            <v>87908.554999999993</v>
          </cell>
          <cell r="R3756">
            <v>1479058.1769999999</v>
          </cell>
          <cell r="S3756" t="str">
            <v>Natural Gas</v>
          </cell>
        </row>
        <row r="3757">
          <cell r="A3757" t="str">
            <v>DE</v>
          </cell>
          <cell r="F3757">
            <v>2022</v>
          </cell>
          <cell r="N3757">
            <v>178816.99900000001</v>
          </cell>
          <cell r="R3757">
            <v>3003359.3420000002</v>
          </cell>
          <cell r="S3757" t="str">
            <v>Natural Gas</v>
          </cell>
        </row>
        <row r="3758">
          <cell r="A3758" t="str">
            <v>DE</v>
          </cell>
          <cell r="F3758">
            <v>2023</v>
          </cell>
          <cell r="N3758">
            <v>178000.95600000001</v>
          </cell>
          <cell r="R3758">
            <v>2994829.45</v>
          </cell>
          <cell r="S3758" t="str">
            <v>Natural Gas</v>
          </cell>
        </row>
        <row r="3759">
          <cell r="A3759" t="str">
            <v>VA</v>
          </cell>
          <cell r="F3759">
            <v>2021</v>
          </cell>
          <cell r="N3759">
            <v>4952.8999999999996</v>
          </cell>
          <cell r="R3759">
            <v>72410</v>
          </cell>
          <cell r="S3759" t="str">
            <v>Natural Gas</v>
          </cell>
        </row>
        <row r="3760">
          <cell r="A3760" t="str">
            <v>VA</v>
          </cell>
          <cell r="F3760">
            <v>2022</v>
          </cell>
          <cell r="N3760">
            <v>7542.3</v>
          </cell>
          <cell r="R3760">
            <v>99394.2</v>
          </cell>
          <cell r="S3760" t="str">
            <v>Natural Gas</v>
          </cell>
        </row>
        <row r="3761">
          <cell r="A3761" t="str">
            <v>VA</v>
          </cell>
          <cell r="F3761">
            <v>2023</v>
          </cell>
          <cell r="N3761">
            <v>33946.699999999997</v>
          </cell>
          <cell r="R3761">
            <v>571087.4</v>
          </cell>
          <cell r="S3761" t="str">
            <v>Natural Gas</v>
          </cell>
        </row>
        <row r="3762">
          <cell r="A3762" t="str">
            <v>VA</v>
          </cell>
          <cell r="F3762">
            <v>2021</v>
          </cell>
          <cell r="N3762">
            <v>8965</v>
          </cell>
          <cell r="R3762">
            <v>139452</v>
          </cell>
          <cell r="S3762" t="str">
            <v>Natural Gas</v>
          </cell>
        </row>
        <row r="3763">
          <cell r="A3763" t="str">
            <v>VA</v>
          </cell>
          <cell r="F3763">
            <v>2022</v>
          </cell>
          <cell r="N3763">
            <v>14313.1</v>
          </cell>
          <cell r="R3763">
            <v>211804.9</v>
          </cell>
          <cell r="S3763" t="str">
            <v>Natural Gas</v>
          </cell>
        </row>
        <row r="3764">
          <cell r="A3764" t="str">
            <v>VA</v>
          </cell>
          <cell r="F3764">
            <v>2023</v>
          </cell>
          <cell r="N3764">
            <v>17253.8</v>
          </cell>
          <cell r="R3764">
            <v>285934.2</v>
          </cell>
          <cell r="S3764" t="str">
            <v>Natural Gas</v>
          </cell>
        </row>
        <row r="3765">
          <cell r="A3765" t="str">
            <v>VA</v>
          </cell>
          <cell r="F3765">
            <v>2021</v>
          </cell>
          <cell r="N3765">
            <v>16975.599999999999</v>
          </cell>
          <cell r="R3765">
            <v>279705.5</v>
          </cell>
          <cell r="S3765" t="str">
            <v>Natural Gas</v>
          </cell>
        </row>
        <row r="3766">
          <cell r="A3766" t="str">
            <v>VA</v>
          </cell>
          <cell r="F3766">
            <v>2022</v>
          </cell>
          <cell r="N3766">
            <v>8398.2999999999993</v>
          </cell>
          <cell r="R3766">
            <v>110636.5</v>
          </cell>
          <cell r="S3766" t="str">
            <v>Natural Gas</v>
          </cell>
        </row>
        <row r="3767">
          <cell r="A3767" t="str">
            <v>VA</v>
          </cell>
          <cell r="F3767">
            <v>2023</v>
          </cell>
          <cell r="N3767">
            <v>24770.2</v>
          </cell>
          <cell r="R3767">
            <v>414937</v>
          </cell>
          <cell r="S3767" t="str">
            <v>Natural Gas</v>
          </cell>
        </row>
        <row r="3768">
          <cell r="A3768" t="str">
            <v>VA</v>
          </cell>
          <cell r="F3768">
            <v>2021</v>
          </cell>
          <cell r="N3768">
            <v>10072.4</v>
          </cell>
          <cell r="R3768">
            <v>165817</v>
          </cell>
          <cell r="S3768" t="str">
            <v>Natural Gas</v>
          </cell>
        </row>
        <row r="3769">
          <cell r="A3769" t="str">
            <v>VA</v>
          </cell>
          <cell r="F3769">
            <v>2022</v>
          </cell>
          <cell r="N3769">
            <v>18435.8</v>
          </cell>
          <cell r="R3769">
            <v>281371.8</v>
          </cell>
          <cell r="S3769" t="str">
            <v>Natural Gas</v>
          </cell>
        </row>
        <row r="3770">
          <cell r="A3770" t="str">
            <v>VA</v>
          </cell>
          <cell r="F3770">
            <v>2023</v>
          </cell>
          <cell r="N3770">
            <v>18008.3</v>
          </cell>
          <cell r="R3770">
            <v>299016.40000000002</v>
          </cell>
          <cell r="S3770" t="str">
            <v>Natural Gas</v>
          </cell>
        </row>
        <row r="3771">
          <cell r="A3771" t="str">
            <v>VA</v>
          </cell>
          <cell r="F3771">
            <v>2021</v>
          </cell>
          <cell r="N3771">
            <v>505875.20400000003</v>
          </cell>
          <cell r="R3771">
            <v>4930532.318</v>
          </cell>
          <cell r="S3771" t="str">
            <v>Coal</v>
          </cell>
        </row>
        <row r="3772">
          <cell r="A3772" t="str">
            <v>VA</v>
          </cell>
          <cell r="F3772">
            <v>2022</v>
          </cell>
          <cell r="N3772">
            <v>377540.353</v>
          </cell>
          <cell r="R3772">
            <v>3679744.7560000001</v>
          </cell>
          <cell r="S3772" t="str">
            <v>Coal</v>
          </cell>
        </row>
        <row r="3773">
          <cell r="A3773" t="str">
            <v>VA</v>
          </cell>
          <cell r="F3773">
            <v>2023</v>
          </cell>
          <cell r="N3773">
            <v>126778.995</v>
          </cell>
          <cell r="R3773">
            <v>1235661.7120000001</v>
          </cell>
          <cell r="S3773" t="str">
            <v>Coal</v>
          </cell>
        </row>
        <row r="3774">
          <cell r="A3774" t="str">
            <v>VA</v>
          </cell>
          <cell r="F3774">
            <v>2021</v>
          </cell>
          <cell r="N3774">
            <v>547212.90300000005</v>
          </cell>
          <cell r="R3774">
            <v>5333458.1660000002</v>
          </cell>
          <cell r="S3774" t="str">
            <v>Coal</v>
          </cell>
        </row>
        <row r="3775">
          <cell r="A3775" t="str">
            <v>VA</v>
          </cell>
          <cell r="F3775">
            <v>2022</v>
          </cell>
          <cell r="N3775">
            <v>356966.90700000001</v>
          </cell>
          <cell r="R3775">
            <v>3479214.8820000002</v>
          </cell>
          <cell r="S3775" t="str">
            <v>Coal</v>
          </cell>
        </row>
        <row r="3776">
          <cell r="A3776" t="str">
            <v>VA</v>
          </cell>
          <cell r="F3776">
            <v>2023</v>
          </cell>
          <cell r="N3776">
            <v>180201.283</v>
          </cell>
          <cell r="R3776">
            <v>1756348.6259999999</v>
          </cell>
          <cell r="S3776" t="str">
            <v>Coal</v>
          </cell>
        </row>
        <row r="3777">
          <cell r="A3777" t="str">
            <v>NJ</v>
          </cell>
          <cell r="F3777">
            <v>2009</v>
          </cell>
          <cell r="N3777">
            <v>5381.0230000000001</v>
          </cell>
          <cell r="R3777">
            <v>90484.832999999999</v>
          </cell>
          <cell r="S3777" t="str">
            <v>Natural Gas</v>
          </cell>
        </row>
        <row r="3778">
          <cell r="A3778" t="str">
            <v>NJ</v>
          </cell>
          <cell r="F3778">
            <v>2010</v>
          </cell>
          <cell r="N3778">
            <v>1641.337</v>
          </cell>
          <cell r="R3778">
            <v>27580.92</v>
          </cell>
          <cell r="S3778" t="str">
            <v>Natural Gas</v>
          </cell>
        </row>
        <row r="3779">
          <cell r="A3779" t="str">
            <v>NJ</v>
          </cell>
          <cell r="F3779">
            <v>2011</v>
          </cell>
          <cell r="N3779">
            <v>26592.741999999998</v>
          </cell>
          <cell r="R3779">
            <v>433743.05599999998</v>
          </cell>
          <cell r="S3779" t="str">
            <v>Natural Gas</v>
          </cell>
        </row>
        <row r="3780">
          <cell r="A3780" t="str">
            <v>NJ</v>
          </cell>
          <cell r="F3780">
            <v>2020</v>
          </cell>
          <cell r="N3780">
            <v>12892.044</v>
          </cell>
          <cell r="R3780">
            <v>216920.72099999999</v>
          </cell>
          <cell r="S3780" t="str">
            <v>Natural Gas</v>
          </cell>
        </row>
        <row r="3781">
          <cell r="A3781" t="str">
            <v>NJ</v>
          </cell>
          <cell r="F3781">
            <v>2021</v>
          </cell>
          <cell r="N3781">
            <v>10106.561</v>
          </cell>
          <cell r="R3781">
            <v>170086.32399999999</v>
          </cell>
          <cell r="S3781" t="str">
            <v>Natural Gas</v>
          </cell>
        </row>
        <row r="3782">
          <cell r="A3782" t="str">
            <v>NJ</v>
          </cell>
          <cell r="F3782">
            <v>2022</v>
          </cell>
          <cell r="N3782">
            <v>17702.018</v>
          </cell>
          <cell r="R3782">
            <v>283920.55699999997</v>
          </cell>
          <cell r="S3782" t="str">
            <v>Natural Gas</v>
          </cell>
        </row>
        <row r="3783">
          <cell r="A3783" t="str">
            <v>NJ</v>
          </cell>
          <cell r="F3783">
            <v>2023</v>
          </cell>
          <cell r="N3783">
            <v>26476.203000000001</v>
          </cell>
          <cell r="R3783">
            <v>438479.36599999998</v>
          </cell>
          <cell r="S3783" t="str">
            <v>Natural Gas</v>
          </cell>
        </row>
        <row r="3784">
          <cell r="A3784" t="str">
            <v>NY</v>
          </cell>
          <cell r="F3784">
            <v>2009</v>
          </cell>
          <cell r="N3784">
            <v>594395.48199999996</v>
          </cell>
          <cell r="R3784">
            <v>9826415.8509999998</v>
          </cell>
          <cell r="S3784" t="str">
            <v>Natural Gas</v>
          </cell>
        </row>
        <row r="3785">
          <cell r="A3785" t="str">
            <v>NY</v>
          </cell>
          <cell r="F3785">
            <v>2010</v>
          </cell>
          <cell r="N3785">
            <v>455709.98599999998</v>
          </cell>
          <cell r="R3785">
            <v>7645851.9019999998</v>
          </cell>
          <cell r="S3785" t="str">
            <v>Natural Gas</v>
          </cell>
        </row>
        <row r="3786">
          <cell r="A3786" t="str">
            <v>NY</v>
          </cell>
          <cell r="F3786">
            <v>2011</v>
          </cell>
          <cell r="N3786">
            <v>505787.54399999999</v>
          </cell>
          <cell r="R3786">
            <v>8507936.6180000007</v>
          </cell>
          <cell r="S3786" t="str">
            <v>Natural Gas</v>
          </cell>
        </row>
        <row r="3787">
          <cell r="A3787" t="str">
            <v>NY</v>
          </cell>
          <cell r="F3787">
            <v>2012</v>
          </cell>
          <cell r="N3787">
            <v>585673.103</v>
          </cell>
          <cell r="R3787">
            <v>9854583.1439999994</v>
          </cell>
          <cell r="S3787" t="str">
            <v>Natural Gas</v>
          </cell>
        </row>
        <row r="3788">
          <cell r="A3788" t="str">
            <v>NY</v>
          </cell>
          <cell r="F3788">
            <v>2013</v>
          </cell>
          <cell r="N3788">
            <v>579984.40700000001</v>
          </cell>
          <cell r="R3788">
            <v>9735766.4859999996</v>
          </cell>
          <cell r="S3788" t="str">
            <v>Natural Gas</v>
          </cell>
        </row>
        <row r="3789">
          <cell r="A3789" t="str">
            <v>NY</v>
          </cell>
          <cell r="F3789">
            <v>2014</v>
          </cell>
          <cell r="N3789">
            <v>591793.96200000006</v>
          </cell>
          <cell r="R3789">
            <v>9724781.1119999997</v>
          </cell>
          <cell r="S3789" t="str">
            <v>Natural Gas</v>
          </cell>
        </row>
        <row r="3790">
          <cell r="A3790" t="str">
            <v>NY</v>
          </cell>
          <cell r="F3790">
            <v>2015</v>
          </cell>
          <cell r="N3790">
            <v>495415.56199999998</v>
          </cell>
          <cell r="R3790">
            <v>8244813.9979999997</v>
          </cell>
          <cell r="S3790" t="str">
            <v>Natural Gas</v>
          </cell>
        </row>
        <row r="3791">
          <cell r="A3791" t="str">
            <v>NY</v>
          </cell>
          <cell r="F3791">
            <v>2016</v>
          </cell>
          <cell r="N3791">
            <v>566238.64399999997</v>
          </cell>
          <cell r="R3791">
            <v>9484636.6789999995</v>
          </cell>
          <cell r="S3791" t="str">
            <v>Natural Gas</v>
          </cell>
        </row>
        <row r="3792">
          <cell r="A3792" t="str">
            <v>NY</v>
          </cell>
          <cell r="F3792">
            <v>2017</v>
          </cell>
          <cell r="N3792">
            <v>474397.26699999999</v>
          </cell>
          <cell r="R3792">
            <v>7939322.2240000004</v>
          </cell>
          <cell r="S3792" t="str">
            <v>Natural Gas</v>
          </cell>
        </row>
        <row r="3793">
          <cell r="A3793" t="str">
            <v>NY</v>
          </cell>
          <cell r="F3793">
            <v>2018</v>
          </cell>
          <cell r="N3793">
            <v>324616.859</v>
          </cell>
          <cell r="R3793">
            <v>5374166.0719999997</v>
          </cell>
          <cell r="S3793" t="str">
            <v>Natural Gas</v>
          </cell>
        </row>
        <row r="3794">
          <cell r="A3794" t="str">
            <v>NY</v>
          </cell>
          <cell r="F3794">
            <v>2019</v>
          </cell>
          <cell r="N3794">
            <v>198820.283</v>
          </cell>
          <cell r="R3794">
            <v>3307903.8369999998</v>
          </cell>
          <cell r="S3794" t="str">
            <v>Natural Gas</v>
          </cell>
        </row>
        <row r="3795">
          <cell r="A3795" t="str">
            <v>NY</v>
          </cell>
          <cell r="F3795">
            <v>2020</v>
          </cell>
          <cell r="N3795">
            <v>278476.36800000002</v>
          </cell>
          <cell r="R3795">
            <v>4680842.0659999996</v>
          </cell>
          <cell r="S3795" t="str">
            <v>Natural Gas</v>
          </cell>
        </row>
        <row r="3796">
          <cell r="A3796" t="str">
            <v>NY</v>
          </cell>
          <cell r="F3796">
            <v>2021</v>
          </cell>
          <cell r="N3796">
            <v>64990.927000000003</v>
          </cell>
          <cell r="R3796">
            <v>1084042.5689999999</v>
          </cell>
          <cell r="S3796" t="str">
            <v>Natural Gas</v>
          </cell>
        </row>
        <row r="3797">
          <cell r="A3797" t="str">
            <v>NY</v>
          </cell>
          <cell r="F3797">
            <v>2022</v>
          </cell>
          <cell r="N3797">
            <v>359947.26799999998</v>
          </cell>
          <cell r="R3797">
            <v>5778094.0099999998</v>
          </cell>
          <cell r="S3797" t="str">
            <v>Natural Gas</v>
          </cell>
        </row>
        <row r="3798">
          <cell r="A3798" t="str">
            <v>NY</v>
          </cell>
          <cell r="F3798">
            <v>2023</v>
          </cell>
          <cell r="N3798">
            <v>207504.69399999999</v>
          </cell>
          <cell r="R3798">
            <v>3474834.8339999998</v>
          </cell>
          <cell r="S3798" t="str">
            <v>Natural Gas</v>
          </cell>
        </row>
        <row r="3799">
          <cell r="A3799" t="str">
            <v>DE</v>
          </cell>
          <cell r="F3799">
            <v>2009</v>
          </cell>
          <cell r="N3799">
            <v>511.30700000000002</v>
          </cell>
          <cell r="R3799">
            <v>8470.366</v>
          </cell>
          <cell r="S3799" t="str">
            <v>Natural Gas</v>
          </cell>
        </row>
        <row r="3800">
          <cell r="A3800" t="str">
            <v>DE</v>
          </cell>
          <cell r="F3800">
            <v>2010</v>
          </cell>
          <cell r="N3800">
            <v>3683.57</v>
          </cell>
          <cell r="R3800">
            <v>61742.099000000002</v>
          </cell>
          <cell r="S3800" t="str">
            <v>Natural Gas</v>
          </cell>
        </row>
        <row r="3801">
          <cell r="A3801" t="str">
            <v>DE</v>
          </cell>
          <cell r="F3801">
            <v>2011</v>
          </cell>
          <cell r="N3801">
            <v>2200.3049999999998</v>
          </cell>
          <cell r="R3801">
            <v>34341.447999999997</v>
          </cell>
          <cell r="S3801" t="str">
            <v>Natural Gas</v>
          </cell>
        </row>
        <row r="3802">
          <cell r="A3802" t="str">
            <v>DE</v>
          </cell>
          <cell r="F3802">
            <v>2012</v>
          </cell>
          <cell r="N3802">
            <v>692.721</v>
          </cell>
          <cell r="R3802">
            <v>10784.375</v>
          </cell>
          <cell r="S3802" t="str">
            <v>Natural Gas</v>
          </cell>
        </row>
        <row r="3803">
          <cell r="A3803" t="str">
            <v>DE</v>
          </cell>
          <cell r="F3803">
            <v>2013</v>
          </cell>
          <cell r="N3803">
            <v>1503.5640000000001</v>
          </cell>
          <cell r="R3803">
            <v>24244.857</v>
          </cell>
          <cell r="S3803" t="str">
            <v>Natural Gas</v>
          </cell>
        </row>
        <row r="3804">
          <cell r="A3804" t="str">
            <v>DE</v>
          </cell>
          <cell r="F3804">
            <v>2014</v>
          </cell>
          <cell r="N3804">
            <v>1778.84</v>
          </cell>
          <cell r="R3804">
            <v>25518.504000000001</v>
          </cell>
          <cell r="S3804" t="str">
            <v>Natural Gas</v>
          </cell>
        </row>
        <row r="3805">
          <cell r="A3805" t="str">
            <v>DE</v>
          </cell>
          <cell r="F3805">
            <v>2015</v>
          </cell>
          <cell r="N3805">
            <v>2408.5520000000001</v>
          </cell>
          <cell r="R3805">
            <v>34728.061000000002</v>
          </cell>
          <cell r="S3805" t="str">
            <v>Natural Gas</v>
          </cell>
        </row>
        <row r="3806">
          <cell r="A3806" t="str">
            <v>DE</v>
          </cell>
          <cell r="F3806">
            <v>2016</v>
          </cell>
          <cell r="N3806">
            <v>994.63099999999997</v>
          </cell>
          <cell r="R3806">
            <v>14972.296</v>
          </cell>
          <cell r="S3806" t="str">
            <v>Natural Gas</v>
          </cell>
        </row>
        <row r="3807">
          <cell r="A3807" t="str">
            <v>DE</v>
          </cell>
          <cell r="F3807">
            <v>2017</v>
          </cell>
          <cell r="N3807">
            <v>2784.4409999999998</v>
          </cell>
          <cell r="R3807">
            <v>46841.807000000001</v>
          </cell>
          <cell r="S3807" t="str">
            <v>Natural Gas</v>
          </cell>
        </row>
        <row r="3808">
          <cell r="A3808" t="str">
            <v>DE</v>
          </cell>
          <cell r="F3808">
            <v>2018</v>
          </cell>
          <cell r="N3808">
            <v>5839.5879999999997</v>
          </cell>
          <cell r="R3808">
            <v>91741.32</v>
          </cell>
          <cell r="S3808" t="str">
            <v>Natural Gas</v>
          </cell>
        </row>
        <row r="3809">
          <cell r="A3809" t="str">
            <v>DE</v>
          </cell>
          <cell r="F3809">
            <v>2019</v>
          </cell>
          <cell r="N3809">
            <v>3397.6770000000001</v>
          </cell>
          <cell r="R3809">
            <v>56661.819000000003</v>
          </cell>
          <cell r="S3809" t="str">
            <v>Natural Gas</v>
          </cell>
        </row>
        <row r="3810">
          <cell r="A3810" t="str">
            <v>DE</v>
          </cell>
          <cell r="F3810">
            <v>2020</v>
          </cell>
          <cell r="N3810">
            <v>6053.5730000000003</v>
          </cell>
          <cell r="R3810">
            <v>99860.114000000001</v>
          </cell>
          <cell r="S3810" t="str">
            <v>Natural Gas</v>
          </cell>
        </row>
        <row r="3811">
          <cell r="A3811" t="str">
            <v>DE</v>
          </cell>
          <cell r="F3811">
            <v>2021</v>
          </cell>
          <cell r="N3811">
            <v>4884.8959999999997</v>
          </cell>
          <cell r="R3811">
            <v>82200.057000000001</v>
          </cell>
          <cell r="S3811" t="str">
            <v>Natural Gas</v>
          </cell>
        </row>
        <row r="3812">
          <cell r="A3812" t="str">
            <v>DE</v>
          </cell>
          <cell r="F3812">
            <v>2022</v>
          </cell>
          <cell r="N3812">
            <v>1322.713</v>
          </cell>
          <cell r="R3812">
            <v>22127.983</v>
          </cell>
          <cell r="S3812" t="str">
            <v>Natural Gas</v>
          </cell>
        </row>
        <row r="3813">
          <cell r="A3813" t="str">
            <v>DE</v>
          </cell>
          <cell r="F3813">
            <v>2023</v>
          </cell>
          <cell r="N3813">
            <v>623.82100000000003</v>
          </cell>
          <cell r="R3813">
            <v>10483.853999999999</v>
          </cell>
          <cell r="S3813" t="str">
            <v>Natural Gas</v>
          </cell>
        </row>
        <row r="3814">
          <cell r="A3814" t="str">
            <v>MD</v>
          </cell>
          <cell r="F3814">
            <v>2009</v>
          </cell>
          <cell r="N3814">
            <v>9055.1890000000003</v>
          </cell>
          <cell r="R3814">
            <v>152362.215</v>
          </cell>
          <cell r="S3814" t="str">
            <v>Natural Gas</v>
          </cell>
        </row>
        <row r="3815">
          <cell r="A3815" t="str">
            <v>MD</v>
          </cell>
          <cell r="F3815">
            <v>2010</v>
          </cell>
          <cell r="N3815">
            <v>58372.118000000002</v>
          </cell>
          <cell r="R3815">
            <v>982238.29799999995</v>
          </cell>
          <cell r="S3815" t="str">
            <v>Natural Gas</v>
          </cell>
        </row>
        <row r="3816">
          <cell r="A3816" t="str">
            <v>MD</v>
          </cell>
          <cell r="F3816">
            <v>2011</v>
          </cell>
          <cell r="N3816">
            <v>36721.065999999999</v>
          </cell>
          <cell r="R3816">
            <v>617892.05299999996</v>
          </cell>
          <cell r="S3816" t="str">
            <v>Natural Gas</v>
          </cell>
        </row>
        <row r="3817">
          <cell r="A3817" t="str">
            <v>MD</v>
          </cell>
          <cell r="F3817">
            <v>2012</v>
          </cell>
          <cell r="N3817">
            <v>20186.59</v>
          </cell>
          <cell r="R3817">
            <v>339671.989</v>
          </cell>
          <cell r="S3817" t="str">
            <v>Natural Gas</v>
          </cell>
        </row>
        <row r="3818">
          <cell r="A3818" t="str">
            <v>MD</v>
          </cell>
          <cell r="F3818">
            <v>2013</v>
          </cell>
          <cell r="N3818">
            <v>40237.794000000002</v>
          </cell>
          <cell r="R3818">
            <v>677088.62699999998</v>
          </cell>
          <cell r="S3818" t="str">
            <v>Natural Gas</v>
          </cell>
        </row>
        <row r="3819">
          <cell r="A3819" t="str">
            <v>MD</v>
          </cell>
          <cell r="F3819">
            <v>2014</v>
          </cell>
          <cell r="N3819">
            <v>31063.325000000001</v>
          </cell>
          <cell r="R3819">
            <v>522703.86700000003</v>
          </cell>
          <cell r="S3819" t="str">
            <v>Natural Gas</v>
          </cell>
        </row>
        <row r="3820">
          <cell r="A3820" t="str">
            <v>MD</v>
          </cell>
          <cell r="F3820">
            <v>2015</v>
          </cell>
          <cell r="N3820">
            <v>92055.546000000002</v>
          </cell>
          <cell r="R3820">
            <v>1549026.6359999999</v>
          </cell>
          <cell r="S3820" t="str">
            <v>Natural Gas</v>
          </cell>
        </row>
        <row r="3821">
          <cell r="A3821" t="str">
            <v>MD</v>
          </cell>
          <cell r="F3821">
            <v>2016</v>
          </cell>
          <cell r="N3821">
            <v>121422.46400000001</v>
          </cell>
          <cell r="R3821">
            <v>2043168.862</v>
          </cell>
          <cell r="S3821" t="str">
            <v>Natural Gas</v>
          </cell>
        </row>
        <row r="3822">
          <cell r="A3822" t="str">
            <v>MD</v>
          </cell>
          <cell r="F3822">
            <v>2017</v>
          </cell>
          <cell r="N3822">
            <v>47869.334000000003</v>
          </cell>
          <cell r="R3822">
            <v>805486.47600000002</v>
          </cell>
          <cell r="S3822" t="str">
            <v>Natural Gas</v>
          </cell>
        </row>
        <row r="3823">
          <cell r="A3823" t="str">
            <v>MD</v>
          </cell>
          <cell r="F3823">
            <v>2018</v>
          </cell>
          <cell r="N3823">
            <v>77027.417000000001</v>
          </cell>
          <cell r="R3823">
            <v>1296129.9269999999</v>
          </cell>
          <cell r="S3823" t="str">
            <v>Natural Gas</v>
          </cell>
        </row>
        <row r="3824">
          <cell r="A3824" t="str">
            <v>MD</v>
          </cell>
          <cell r="F3824">
            <v>2019</v>
          </cell>
          <cell r="N3824">
            <v>15075.266</v>
          </cell>
          <cell r="R3824">
            <v>253671.94399999999</v>
          </cell>
          <cell r="S3824" t="str">
            <v>Natural Gas</v>
          </cell>
        </row>
        <row r="3825">
          <cell r="A3825" t="str">
            <v>MD</v>
          </cell>
          <cell r="F3825">
            <v>2020</v>
          </cell>
          <cell r="N3825">
            <v>39347.281999999999</v>
          </cell>
          <cell r="R3825">
            <v>662083.35699999996</v>
          </cell>
          <cell r="S3825" t="str">
            <v>Natural Gas</v>
          </cell>
        </row>
        <row r="3826">
          <cell r="A3826" t="str">
            <v>MD</v>
          </cell>
          <cell r="F3826">
            <v>2021</v>
          </cell>
          <cell r="N3826">
            <v>34486.962</v>
          </cell>
          <cell r="R3826">
            <v>580295.424</v>
          </cell>
          <cell r="S3826" t="str">
            <v>Natural Gas</v>
          </cell>
        </row>
        <row r="3827">
          <cell r="A3827" t="str">
            <v>MD</v>
          </cell>
          <cell r="F3827">
            <v>2022</v>
          </cell>
          <cell r="N3827">
            <v>31049.625</v>
          </cell>
          <cell r="R3827">
            <v>522462.516</v>
          </cell>
          <cell r="S3827" t="str">
            <v>Natural Gas</v>
          </cell>
        </row>
        <row r="3828">
          <cell r="A3828" t="str">
            <v>MD</v>
          </cell>
          <cell r="F3828">
            <v>2023</v>
          </cell>
          <cell r="N3828">
            <v>24357.352999999999</v>
          </cell>
          <cell r="R3828">
            <v>409857.42700000003</v>
          </cell>
          <cell r="S3828" t="str">
            <v>Natural Gas</v>
          </cell>
        </row>
        <row r="3829">
          <cell r="A3829" t="str">
            <v>MD</v>
          </cell>
          <cell r="F3829">
            <v>2009</v>
          </cell>
          <cell r="N3829">
            <v>9340.8970000000008</v>
          </cell>
          <cell r="R3829">
            <v>157178.45000000001</v>
          </cell>
          <cell r="S3829" t="str">
            <v>Natural Gas</v>
          </cell>
        </row>
        <row r="3830">
          <cell r="A3830" t="str">
            <v>MD</v>
          </cell>
          <cell r="F3830">
            <v>2010</v>
          </cell>
          <cell r="N3830">
            <v>59046.633999999998</v>
          </cell>
          <cell r="R3830">
            <v>993566.32700000005</v>
          </cell>
          <cell r="S3830" t="str">
            <v>Natural Gas</v>
          </cell>
        </row>
        <row r="3831">
          <cell r="A3831" t="str">
            <v>MD</v>
          </cell>
          <cell r="F3831">
            <v>2011</v>
          </cell>
          <cell r="N3831">
            <v>38013.574999999997</v>
          </cell>
          <cell r="R3831">
            <v>639638.79299999995</v>
          </cell>
          <cell r="S3831" t="str">
            <v>Natural Gas</v>
          </cell>
        </row>
        <row r="3832">
          <cell r="A3832" t="str">
            <v>MD</v>
          </cell>
          <cell r="F3832">
            <v>2012</v>
          </cell>
          <cell r="N3832">
            <v>19463.756000000001</v>
          </cell>
          <cell r="R3832">
            <v>327523.37599999999</v>
          </cell>
          <cell r="S3832" t="str">
            <v>Natural Gas</v>
          </cell>
        </row>
        <row r="3833">
          <cell r="A3833" t="str">
            <v>MD</v>
          </cell>
          <cell r="F3833">
            <v>2013</v>
          </cell>
          <cell r="N3833">
            <v>39155.656000000003</v>
          </cell>
          <cell r="R3833">
            <v>658870.49800000002</v>
          </cell>
          <cell r="S3833" t="str">
            <v>Natural Gas</v>
          </cell>
        </row>
        <row r="3834">
          <cell r="A3834" t="str">
            <v>MD</v>
          </cell>
          <cell r="F3834">
            <v>2014</v>
          </cell>
          <cell r="N3834">
            <v>30436.063999999998</v>
          </cell>
          <cell r="R3834">
            <v>512141.837</v>
          </cell>
          <cell r="S3834" t="str">
            <v>Natural Gas</v>
          </cell>
        </row>
        <row r="3835">
          <cell r="A3835" t="str">
            <v>MD</v>
          </cell>
          <cell r="F3835">
            <v>2015</v>
          </cell>
          <cell r="N3835">
            <v>87883.379000000001</v>
          </cell>
          <cell r="R3835">
            <v>1478812.003</v>
          </cell>
          <cell r="S3835" t="str">
            <v>Natural Gas</v>
          </cell>
        </row>
        <row r="3836">
          <cell r="A3836" t="str">
            <v>MD</v>
          </cell>
          <cell r="F3836">
            <v>2016</v>
          </cell>
          <cell r="N3836">
            <v>103386.519</v>
          </cell>
          <cell r="R3836">
            <v>1739666.831</v>
          </cell>
          <cell r="S3836" t="str">
            <v>Natural Gas</v>
          </cell>
        </row>
        <row r="3837">
          <cell r="A3837" t="str">
            <v>MD</v>
          </cell>
          <cell r="F3837">
            <v>2017</v>
          </cell>
          <cell r="N3837">
            <v>40398.423000000003</v>
          </cell>
          <cell r="R3837">
            <v>679777.97</v>
          </cell>
          <cell r="S3837" t="str">
            <v>Natural Gas</v>
          </cell>
        </row>
        <row r="3838">
          <cell r="A3838" t="str">
            <v>MD</v>
          </cell>
          <cell r="F3838">
            <v>2018</v>
          </cell>
          <cell r="N3838">
            <v>69783.903000000006</v>
          </cell>
          <cell r="R3838">
            <v>1174249.2439999999</v>
          </cell>
          <cell r="S3838" t="str">
            <v>Natural Gas</v>
          </cell>
        </row>
        <row r="3839">
          <cell r="A3839" t="str">
            <v>MD</v>
          </cell>
          <cell r="F3839">
            <v>2019</v>
          </cell>
          <cell r="N3839">
            <v>9400.3279999999995</v>
          </cell>
          <cell r="R3839">
            <v>158177.742</v>
          </cell>
          <cell r="S3839" t="str">
            <v>Natural Gas</v>
          </cell>
        </row>
        <row r="3840">
          <cell r="A3840" t="str">
            <v>MD</v>
          </cell>
          <cell r="F3840">
            <v>2020</v>
          </cell>
          <cell r="N3840">
            <v>34401.349000000002</v>
          </cell>
          <cell r="R3840">
            <v>578867.49600000004</v>
          </cell>
          <cell r="S3840" t="str">
            <v>Natural Gas</v>
          </cell>
        </row>
        <row r="3841">
          <cell r="A3841" t="str">
            <v>MD</v>
          </cell>
          <cell r="F3841">
            <v>2021</v>
          </cell>
          <cell r="N3841">
            <v>37883.442000000003</v>
          </cell>
          <cell r="R3841">
            <v>637466.74100000004</v>
          </cell>
          <cell r="S3841" t="str">
            <v>Natural Gas</v>
          </cell>
        </row>
        <row r="3842">
          <cell r="A3842" t="str">
            <v>MD</v>
          </cell>
          <cell r="F3842">
            <v>2022</v>
          </cell>
          <cell r="N3842">
            <v>34216.406000000003</v>
          </cell>
          <cell r="R3842">
            <v>575748.62300000002</v>
          </cell>
          <cell r="S3842" t="str">
            <v>Natural Gas</v>
          </cell>
        </row>
        <row r="3843">
          <cell r="A3843" t="str">
            <v>MD</v>
          </cell>
          <cell r="F3843">
            <v>2023</v>
          </cell>
          <cell r="N3843">
            <v>24182.651999999998</v>
          </cell>
          <cell r="R3843">
            <v>406913.31800000003</v>
          </cell>
          <cell r="S3843" t="str">
            <v>Natural Gas</v>
          </cell>
        </row>
        <row r="3844">
          <cell r="A3844" t="str">
            <v>MD</v>
          </cell>
          <cell r="F3844">
            <v>2009</v>
          </cell>
          <cell r="N3844">
            <v>35340.025000000001</v>
          </cell>
          <cell r="R3844">
            <v>594651.18299999996</v>
          </cell>
          <cell r="S3844" t="str">
            <v>Natural Gas</v>
          </cell>
        </row>
        <row r="3845">
          <cell r="A3845" t="str">
            <v>MD</v>
          </cell>
          <cell r="F3845">
            <v>2010</v>
          </cell>
          <cell r="N3845">
            <v>83459.058999999994</v>
          </cell>
          <cell r="R3845">
            <v>1404372.1780000001</v>
          </cell>
          <cell r="S3845" t="str">
            <v>Natural Gas</v>
          </cell>
        </row>
        <row r="3846">
          <cell r="A3846" t="str">
            <v>MD</v>
          </cell>
          <cell r="F3846">
            <v>2011</v>
          </cell>
          <cell r="N3846">
            <v>56002.207000000002</v>
          </cell>
          <cell r="R3846">
            <v>942349.85800000001</v>
          </cell>
          <cell r="S3846" t="str">
            <v>Natural Gas</v>
          </cell>
        </row>
        <row r="3847">
          <cell r="A3847" t="str">
            <v>MD</v>
          </cell>
          <cell r="F3847">
            <v>2012</v>
          </cell>
          <cell r="N3847">
            <v>107239.469</v>
          </cell>
          <cell r="R3847">
            <v>1804563.3089999999</v>
          </cell>
          <cell r="S3847" t="str">
            <v>Natural Gas</v>
          </cell>
        </row>
        <row r="3848">
          <cell r="A3848" t="str">
            <v>MD</v>
          </cell>
          <cell r="F3848">
            <v>2013</v>
          </cell>
          <cell r="N3848">
            <v>56206.28</v>
          </cell>
          <cell r="R3848">
            <v>945771.72699999996</v>
          </cell>
          <cell r="S3848" t="str">
            <v>Natural Gas</v>
          </cell>
        </row>
        <row r="3849">
          <cell r="A3849" t="str">
            <v>MD</v>
          </cell>
          <cell r="F3849">
            <v>2014</v>
          </cell>
          <cell r="N3849">
            <v>62834.538999999997</v>
          </cell>
          <cell r="R3849">
            <v>1057317.8370000001</v>
          </cell>
          <cell r="S3849" t="str">
            <v>Natural Gas</v>
          </cell>
        </row>
        <row r="3850">
          <cell r="A3850" t="str">
            <v>MD</v>
          </cell>
          <cell r="F3850">
            <v>2015</v>
          </cell>
          <cell r="N3850">
            <v>157459.50700000001</v>
          </cell>
          <cell r="R3850">
            <v>2649547.8930000002</v>
          </cell>
          <cell r="S3850" t="str">
            <v>Natural Gas</v>
          </cell>
        </row>
        <row r="3851">
          <cell r="A3851" t="str">
            <v>MD</v>
          </cell>
          <cell r="F3851">
            <v>2016</v>
          </cell>
          <cell r="N3851">
            <v>164198.573</v>
          </cell>
          <cell r="R3851">
            <v>2762937.1349999998</v>
          </cell>
          <cell r="S3851" t="str">
            <v>Natural Gas</v>
          </cell>
        </row>
        <row r="3852">
          <cell r="A3852" t="str">
            <v>MD</v>
          </cell>
          <cell r="F3852">
            <v>2017</v>
          </cell>
          <cell r="N3852">
            <v>111845.62699999999</v>
          </cell>
          <cell r="R3852">
            <v>1882017.7120000001</v>
          </cell>
          <cell r="S3852" t="str">
            <v>Natural Gas</v>
          </cell>
        </row>
        <row r="3853">
          <cell r="A3853" t="str">
            <v>MD</v>
          </cell>
          <cell r="F3853">
            <v>2018</v>
          </cell>
          <cell r="N3853">
            <v>61369.33</v>
          </cell>
          <cell r="R3853">
            <v>1032655.6139999999</v>
          </cell>
          <cell r="S3853" t="str">
            <v>Natural Gas</v>
          </cell>
        </row>
        <row r="3854">
          <cell r="A3854" t="str">
            <v>MD</v>
          </cell>
          <cell r="F3854">
            <v>2019</v>
          </cell>
          <cell r="N3854">
            <v>13297.297</v>
          </cell>
          <cell r="R3854">
            <v>223751.359</v>
          </cell>
          <cell r="S3854" t="str">
            <v>Natural Gas</v>
          </cell>
        </row>
        <row r="3855">
          <cell r="A3855" t="str">
            <v>MD</v>
          </cell>
          <cell r="F3855">
            <v>2020</v>
          </cell>
          <cell r="N3855">
            <v>47759.006999999998</v>
          </cell>
          <cell r="R3855">
            <v>803645.527</v>
          </cell>
          <cell r="S3855" t="str">
            <v>Natural Gas</v>
          </cell>
        </row>
        <row r="3856">
          <cell r="A3856" t="str">
            <v>MD</v>
          </cell>
          <cell r="F3856">
            <v>2021</v>
          </cell>
          <cell r="N3856">
            <v>29164.791000000001</v>
          </cell>
          <cell r="R3856">
            <v>490744.88400000002</v>
          </cell>
          <cell r="S3856" t="str">
            <v>Natural Gas</v>
          </cell>
        </row>
        <row r="3857">
          <cell r="A3857" t="str">
            <v>MD</v>
          </cell>
          <cell r="F3857">
            <v>2022</v>
          </cell>
          <cell r="N3857">
            <v>40612.663</v>
          </cell>
          <cell r="R3857">
            <v>683376.23</v>
          </cell>
          <cell r="S3857" t="str">
            <v>Natural Gas</v>
          </cell>
        </row>
        <row r="3858">
          <cell r="A3858" t="str">
            <v>MD</v>
          </cell>
          <cell r="F3858">
            <v>2023</v>
          </cell>
          <cell r="N3858">
            <v>44977.203000000001</v>
          </cell>
          <cell r="R3858">
            <v>756836.99600000004</v>
          </cell>
          <cell r="S3858" t="str">
            <v>Natural Gas</v>
          </cell>
        </row>
        <row r="3859">
          <cell r="A3859" t="str">
            <v>MD</v>
          </cell>
          <cell r="F3859">
            <v>2009</v>
          </cell>
          <cell r="N3859">
            <v>28917.985000000001</v>
          </cell>
          <cell r="R3859">
            <v>486587.55300000001</v>
          </cell>
          <cell r="S3859" t="str">
            <v>Natural Gas</v>
          </cell>
        </row>
        <row r="3860">
          <cell r="A3860" t="str">
            <v>MD</v>
          </cell>
          <cell r="F3860">
            <v>2010</v>
          </cell>
          <cell r="N3860">
            <v>93229.96</v>
          </cell>
          <cell r="R3860">
            <v>1568779.6440000001</v>
          </cell>
          <cell r="S3860" t="str">
            <v>Natural Gas</v>
          </cell>
        </row>
        <row r="3861">
          <cell r="A3861" t="str">
            <v>MD</v>
          </cell>
          <cell r="F3861">
            <v>2011</v>
          </cell>
          <cell r="N3861">
            <v>53178.728999999999</v>
          </cell>
          <cell r="R3861">
            <v>894826.07200000004</v>
          </cell>
          <cell r="S3861" t="str">
            <v>Natural Gas</v>
          </cell>
        </row>
        <row r="3862">
          <cell r="A3862" t="str">
            <v>MD</v>
          </cell>
          <cell r="F3862">
            <v>2012</v>
          </cell>
          <cell r="N3862">
            <v>97673.919999999998</v>
          </cell>
          <cell r="R3862">
            <v>1643575.7720000001</v>
          </cell>
          <cell r="S3862" t="str">
            <v>Natural Gas</v>
          </cell>
        </row>
        <row r="3863">
          <cell r="A3863" t="str">
            <v>MD</v>
          </cell>
          <cell r="F3863">
            <v>2013</v>
          </cell>
          <cell r="N3863">
            <v>58314.305</v>
          </cell>
          <cell r="R3863">
            <v>981257.08700000006</v>
          </cell>
          <cell r="S3863" t="str">
            <v>Natural Gas</v>
          </cell>
        </row>
        <row r="3864">
          <cell r="A3864" t="str">
            <v>MD</v>
          </cell>
          <cell r="F3864">
            <v>2014</v>
          </cell>
          <cell r="N3864">
            <v>64347.864999999998</v>
          </cell>
          <cell r="R3864">
            <v>1082770.352</v>
          </cell>
          <cell r="S3864" t="str">
            <v>Natural Gas</v>
          </cell>
        </row>
        <row r="3865">
          <cell r="A3865" t="str">
            <v>MD</v>
          </cell>
          <cell r="F3865">
            <v>2015</v>
          </cell>
          <cell r="N3865">
            <v>160188.008</v>
          </cell>
          <cell r="R3865">
            <v>2695488.6669999999</v>
          </cell>
          <cell r="S3865" t="str">
            <v>Natural Gas</v>
          </cell>
        </row>
        <row r="3866">
          <cell r="A3866" t="str">
            <v>MD</v>
          </cell>
          <cell r="F3866">
            <v>2016</v>
          </cell>
          <cell r="N3866">
            <v>152529.51300000001</v>
          </cell>
          <cell r="R3866">
            <v>2566578.8369999998</v>
          </cell>
          <cell r="S3866" t="str">
            <v>Natural Gas</v>
          </cell>
        </row>
        <row r="3867">
          <cell r="A3867" t="str">
            <v>MD</v>
          </cell>
          <cell r="F3867">
            <v>2017</v>
          </cell>
          <cell r="N3867">
            <v>96395.947</v>
          </cell>
          <cell r="R3867">
            <v>1622059.1359999999</v>
          </cell>
          <cell r="S3867" t="str">
            <v>Natural Gas</v>
          </cell>
        </row>
        <row r="3868">
          <cell r="A3868" t="str">
            <v>MD</v>
          </cell>
          <cell r="F3868">
            <v>2018</v>
          </cell>
          <cell r="N3868">
            <v>63955.796000000002</v>
          </cell>
          <cell r="R3868">
            <v>1076184.875</v>
          </cell>
          <cell r="S3868" t="str">
            <v>Natural Gas</v>
          </cell>
        </row>
        <row r="3869">
          <cell r="A3869" t="str">
            <v>MD</v>
          </cell>
          <cell r="F3869">
            <v>2019</v>
          </cell>
          <cell r="N3869">
            <v>10803.999</v>
          </cell>
          <cell r="R3869">
            <v>181800.114</v>
          </cell>
          <cell r="S3869" t="str">
            <v>Natural Gas</v>
          </cell>
        </row>
        <row r="3870">
          <cell r="A3870" t="str">
            <v>MD</v>
          </cell>
          <cell r="F3870">
            <v>2020</v>
          </cell>
          <cell r="N3870">
            <v>45018.807000000001</v>
          </cell>
          <cell r="R3870">
            <v>757520.15300000005</v>
          </cell>
          <cell r="S3870" t="str">
            <v>Natural Gas</v>
          </cell>
        </row>
        <row r="3871">
          <cell r="A3871" t="str">
            <v>MD</v>
          </cell>
          <cell r="F3871">
            <v>2021</v>
          </cell>
          <cell r="N3871">
            <v>44712.091</v>
          </cell>
          <cell r="R3871">
            <v>752365.79299999995</v>
          </cell>
          <cell r="S3871" t="str">
            <v>Natural Gas</v>
          </cell>
        </row>
        <row r="3872">
          <cell r="A3872" t="str">
            <v>MD</v>
          </cell>
          <cell r="F3872">
            <v>2022</v>
          </cell>
          <cell r="N3872">
            <v>37545.266000000003</v>
          </cell>
          <cell r="R3872">
            <v>631780.12600000005</v>
          </cell>
          <cell r="S3872" t="str">
            <v>Natural Gas</v>
          </cell>
        </row>
        <row r="3873">
          <cell r="A3873" t="str">
            <v>MD</v>
          </cell>
          <cell r="F3873">
            <v>2023</v>
          </cell>
          <cell r="N3873">
            <v>38042.756999999998</v>
          </cell>
          <cell r="R3873">
            <v>640126.88399999996</v>
          </cell>
          <cell r="S3873" t="str">
            <v>Natural Gas</v>
          </cell>
        </row>
        <row r="3874">
          <cell r="A3874" t="str">
            <v>VA</v>
          </cell>
          <cell r="F3874">
            <v>2021</v>
          </cell>
          <cell r="N3874">
            <v>149673.89600000001</v>
          </cell>
          <cell r="R3874">
            <v>2511975.2659999998</v>
          </cell>
          <cell r="S3874" t="str">
            <v>Natural Gas</v>
          </cell>
        </row>
        <row r="3875">
          <cell r="A3875" t="str">
            <v>VA</v>
          </cell>
          <cell r="F3875">
            <v>2022</v>
          </cell>
          <cell r="N3875">
            <v>77231.759999999995</v>
          </cell>
          <cell r="R3875">
            <v>1264791.4439999999</v>
          </cell>
          <cell r="S3875" t="str">
            <v>Natural Gas</v>
          </cell>
        </row>
        <row r="3876">
          <cell r="A3876" t="str">
            <v>VA</v>
          </cell>
          <cell r="F3876">
            <v>2023</v>
          </cell>
          <cell r="N3876">
            <v>52442.425999999999</v>
          </cell>
          <cell r="R3876">
            <v>880896.33400000003</v>
          </cell>
          <cell r="S3876" t="str">
            <v>Natural Gas</v>
          </cell>
        </row>
        <row r="3877">
          <cell r="A3877" t="str">
            <v>VA</v>
          </cell>
          <cell r="F3877">
            <v>2021</v>
          </cell>
          <cell r="N3877">
            <v>128420.826</v>
          </cell>
          <cell r="R3877">
            <v>2149597.0959999999</v>
          </cell>
          <cell r="S3877" t="str">
            <v>Natural Gas</v>
          </cell>
        </row>
        <row r="3878">
          <cell r="A3878" t="str">
            <v>VA</v>
          </cell>
          <cell r="F3878">
            <v>2022</v>
          </cell>
          <cell r="N3878">
            <v>69719.942999999999</v>
          </cell>
          <cell r="R3878">
            <v>1140057.476</v>
          </cell>
          <cell r="S3878" t="str">
            <v>Natural Gas</v>
          </cell>
        </row>
        <row r="3879">
          <cell r="A3879" t="str">
            <v>VA</v>
          </cell>
          <cell r="F3879">
            <v>2023</v>
          </cell>
          <cell r="N3879">
            <v>42623.65</v>
          </cell>
          <cell r="R3879">
            <v>716042.14099999995</v>
          </cell>
          <cell r="S3879" t="str">
            <v>Natural Gas</v>
          </cell>
        </row>
        <row r="3880">
          <cell r="A3880" t="str">
            <v>VA</v>
          </cell>
          <cell r="F3880">
            <v>2021</v>
          </cell>
          <cell r="N3880">
            <v>135180.25</v>
          </cell>
          <cell r="R3880">
            <v>2266846.406</v>
          </cell>
          <cell r="S3880" t="str">
            <v>Natural Gas</v>
          </cell>
        </row>
        <row r="3881">
          <cell r="A3881" t="str">
            <v>VA</v>
          </cell>
          <cell r="F3881">
            <v>2022</v>
          </cell>
          <cell r="N3881">
            <v>76508.212</v>
          </cell>
          <cell r="R3881">
            <v>1254766.956</v>
          </cell>
          <cell r="S3881" t="str">
            <v>Natural Gas</v>
          </cell>
        </row>
        <row r="3882">
          <cell r="A3882" t="str">
            <v>VA</v>
          </cell>
          <cell r="F3882">
            <v>2023</v>
          </cell>
          <cell r="N3882">
            <v>48303.557999999997</v>
          </cell>
          <cell r="R3882">
            <v>812664.23800000001</v>
          </cell>
          <cell r="S3882" t="str">
            <v>Natural Gas</v>
          </cell>
        </row>
        <row r="3883">
          <cell r="A3883" t="str">
            <v>VA</v>
          </cell>
          <cell r="F3883">
            <v>2021</v>
          </cell>
          <cell r="N3883">
            <v>47029.442000000003</v>
          </cell>
          <cell r="R3883">
            <v>788267.11699999997</v>
          </cell>
          <cell r="S3883" t="str">
            <v>Natural Gas</v>
          </cell>
        </row>
        <row r="3884">
          <cell r="A3884" t="str">
            <v>VA</v>
          </cell>
          <cell r="F3884">
            <v>2022</v>
          </cell>
          <cell r="N3884">
            <v>25812.281999999999</v>
          </cell>
          <cell r="R3884">
            <v>419563.576</v>
          </cell>
          <cell r="S3884" t="str">
            <v>Natural Gas</v>
          </cell>
        </row>
        <row r="3885">
          <cell r="A3885" t="str">
            <v>VA</v>
          </cell>
          <cell r="F3885">
            <v>2023</v>
          </cell>
          <cell r="N3885">
            <v>30142.575000000001</v>
          </cell>
          <cell r="R3885">
            <v>507040.89899999998</v>
          </cell>
          <cell r="S3885" t="str">
            <v>Natural Gas</v>
          </cell>
        </row>
        <row r="3886">
          <cell r="A3886" t="str">
            <v>VA</v>
          </cell>
          <cell r="F3886">
            <v>2021</v>
          </cell>
          <cell r="N3886">
            <v>42813.777000000002</v>
          </cell>
          <cell r="R3886">
            <v>718952.15800000005</v>
          </cell>
          <cell r="S3886" t="str">
            <v>Natural Gas</v>
          </cell>
        </row>
        <row r="3887">
          <cell r="A3887" t="str">
            <v>VA</v>
          </cell>
          <cell r="F3887">
            <v>2022</v>
          </cell>
          <cell r="N3887">
            <v>22416.803</v>
          </cell>
          <cell r="R3887">
            <v>375318.89299999998</v>
          </cell>
          <cell r="S3887" t="str">
            <v>Natural Gas</v>
          </cell>
        </row>
        <row r="3888">
          <cell r="A3888" t="str">
            <v>VA</v>
          </cell>
          <cell r="F3888">
            <v>2023</v>
          </cell>
          <cell r="N3888">
            <v>26672.059000000001</v>
          </cell>
          <cell r="R3888">
            <v>448464.527</v>
          </cell>
          <cell r="S3888" t="str">
            <v>Natural Gas</v>
          </cell>
        </row>
        <row r="3889">
          <cell r="A3889" t="str">
            <v>VA</v>
          </cell>
          <cell r="F3889">
            <v>2021</v>
          </cell>
          <cell r="N3889">
            <v>46283.222000000002</v>
          </cell>
          <cell r="R3889">
            <v>775982.45299999998</v>
          </cell>
          <cell r="S3889" t="str">
            <v>Natural Gas</v>
          </cell>
        </row>
        <row r="3890">
          <cell r="A3890" t="str">
            <v>VA</v>
          </cell>
          <cell r="F3890">
            <v>2022</v>
          </cell>
          <cell r="N3890">
            <v>24126.35</v>
          </cell>
          <cell r="R3890">
            <v>401991.88799999998</v>
          </cell>
          <cell r="S3890" t="str">
            <v>Natural Gas</v>
          </cell>
        </row>
        <row r="3891">
          <cell r="A3891" t="str">
            <v>VA</v>
          </cell>
          <cell r="F3891">
            <v>2023</v>
          </cell>
          <cell r="N3891">
            <v>29860.671999999999</v>
          </cell>
          <cell r="R3891">
            <v>502353.15899999999</v>
          </cell>
          <cell r="S3891" t="str">
            <v>Natural Gas</v>
          </cell>
        </row>
        <row r="3892">
          <cell r="A3892" t="str">
            <v>VA</v>
          </cell>
          <cell r="F3892">
            <v>2021</v>
          </cell>
          <cell r="N3892">
            <v>49250.182999999997</v>
          </cell>
          <cell r="R3892">
            <v>827224.13899999997</v>
          </cell>
          <cell r="S3892" t="str">
            <v>Natural Gas</v>
          </cell>
        </row>
        <row r="3893">
          <cell r="A3893" t="str">
            <v>VA</v>
          </cell>
          <cell r="F3893">
            <v>2022</v>
          </cell>
          <cell r="N3893">
            <v>27714.329000000002</v>
          </cell>
          <cell r="R3893">
            <v>453081.41600000003</v>
          </cell>
          <cell r="S3893" t="str">
            <v>Natural Gas</v>
          </cell>
        </row>
        <row r="3894">
          <cell r="A3894" t="str">
            <v>VA</v>
          </cell>
          <cell r="F3894">
            <v>2023</v>
          </cell>
          <cell r="N3894">
            <v>33853.294000000002</v>
          </cell>
          <cell r="R3894">
            <v>569368.62600000005</v>
          </cell>
          <cell r="S3894" t="str">
            <v>Natural Gas</v>
          </cell>
        </row>
        <row r="3895">
          <cell r="A3895" t="str">
            <v>VA</v>
          </cell>
          <cell r="F3895">
            <v>2021</v>
          </cell>
          <cell r="N3895">
            <v>135321.75599999999</v>
          </cell>
          <cell r="R3895">
            <v>2260139.0099999998</v>
          </cell>
          <cell r="S3895" t="str">
            <v>Natural Gas</v>
          </cell>
        </row>
        <row r="3896">
          <cell r="A3896" t="str">
            <v>VA</v>
          </cell>
          <cell r="F3896">
            <v>2022</v>
          </cell>
          <cell r="N3896">
            <v>68719.519</v>
          </cell>
          <cell r="R3896">
            <v>1112404.5419999999</v>
          </cell>
          <cell r="S3896" t="str">
            <v>Natural Gas</v>
          </cell>
        </row>
        <row r="3897">
          <cell r="A3897" t="str">
            <v>VA</v>
          </cell>
          <cell r="F3897">
            <v>2023</v>
          </cell>
          <cell r="N3897">
            <v>52703.82</v>
          </cell>
          <cell r="R3897">
            <v>885349.29399999999</v>
          </cell>
          <cell r="S3897" t="str">
            <v>Natural Gas</v>
          </cell>
        </row>
        <row r="3898">
          <cell r="A3898" t="str">
            <v>VA</v>
          </cell>
          <cell r="F3898">
            <v>2021</v>
          </cell>
          <cell r="N3898">
            <v>98685.251999999993</v>
          </cell>
          <cell r="R3898">
            <v>1658686.466</v>
          </cell>
          <cell r="S3898" t="str">
            <v>Natural Gas</v>
          </cell>
        </row>
        <row r="3899">
          <cell r="A3899" t="str">
            <v>VA</v>
          </cell>
          <cell r="F3899">
            <v>2022</v>
          </cell>
          <cell r="N3899">
            <v>119770.095</v>
          </cell>
          <cell r="R3899">
            <v>1955861.537</v>
          </cell>
          <cell r="S3899" t="str">
            <v>Natural Gas</v>
          </cell>
        </row>
        <row r="3900">
          <cell r="A3900" t="str">
            <v>VA</v>
          </cell>
          <cell r="F3900">
            <v>2023</v>
          </cell>
          <cell r="N3900">
            <v>66796.114000000001</v>
          </cell>
          <cell r="R3900">
            <v>1123286.0819999999</v>
          </cell>
          <cell r="S3900" t="str">
            <v>Natural Gas</v>
          </cell>
        </row>
        <row r="3901">
          <cell r="A3901" t="str">
            <v>VA</v>
          </cell>
          <cell r="F3901">
            <v>2021</v>
          </cell>
          <cell r="N3901">
            <v>51566.802000000003</v>
          </cell>
          <cell r="R3901">
            <v>855669.49699999997</v>
          </cell>
          <cell r="S3901" t="str">
            <v>Natural Gas</v>
          </cell>
        </row>
        <row r="3902">
          <cell r="A3902" t="str">
            <v>VA</v>
          </cell>
          <cell r="F3902">
            <v>2022</v>
          </cell>
          <cell r="N3902">
            <v>93158.337</v>
          </cell>
          <cell r="R3902">
            <v>1523333.956</v>
          </cell>
          <cell r="S3902" t="str">
            <v>Natural Gas</v>
          </cell>
        </row>
        <row r="3903">
          <cell r="A3903" t="str">
            <v>VA</v>
          </cell>
          <cell r="F3903">
            <v>2023</v>
          </cell>
          <cell r="N3903">
            <v>5460.1779999999999</v>
          </cell>
          <cell r="R3903">
            <v>88359.218999999997</v>
          </cell>
          <cell r="S3903" t="str">
            <v>Natural Gas</v>
          </cell>
        </row>
        <row r="3904">
          <cell r="A3904" t="str">
            <v>VA</v>
          </cell>
          <cell r="F3904">
            <v>2021</v>
          </cell>
          <cell r="N3904">
            <v>90390.297999999995</v>
          </cell>
          <cell r="R3904">
            <v>1516237.6170000001</v>
          </cell>
          <cell r="S3904" t="str">
            <v>Natural Gas</v>
          </cell>
        </row>
        <row r="3905">
          <cell r="A3905" t="str">
            <v>VA</v>
          </cell>
          <cell r="F3905">
            <v>2022</v>
          </cell>
          <cell r="N3905">
            <v>135168.89499999999</v>
          </cell>
          <cell r="R3905">
            <v>2226631.2710000002</v>
          </cell>
          <cell r="S3905" t="str">
            <v>Natural Gas</v>
          </cell>
        </row>
        <row r="3906">
          <cell r="A3906" t="str">
            <v>VA</v>
          </cell>
          <cell r="F3906">
            <v>2023</v>
          </cell>
          <cell r="N3906">
            <v>38146.953999999998</v>
          </cell>
          <cell r="R3906">
            <v>638510.33400000003</v>
          </cell>
          <cell r="S3906" t="str">
            <v>Natural Gas</v>
          </cell>
        </row>
        <row r="3907">
          <cell r="A3907" t="str">
            <v>VA</v>
          </cell>
          <cell r="F3907">
            <v>2021</v>
          </cell>
          <cell r="N3907">
            <v>65528.535000000003</v>
          </cell>
          <cell r="R3907">
            <v>1093070.477</v>
          </cell>
          <cell r="S3907" t="str">
            <v>Natural Gas</v>
          </cell>
        </row>
        <row r="3908">
          <cell r="A3908" t="str">
            <v>VA</v>
          </cell>
          <cell r="F3908">
            <v>2022</v>
          </cell>
          <cell r="N3908">
            <v>93594.243000000002</v>
          </cell>
          <cell r="R3908">
            <v>1539709.6</v>
          </cell>
          <cell r="S3908" t="str">
            <v>Natural Gas</v>
          </cell>
        </row>
        <row r="3909">
          <cell r="A3909" t="str">
            <v>VA</v>
          </cell>
          <cell r="F3909">
            <v>2023</v>
          </cell>
          <cell r="N3909">
            <v>72115.644</v>
          </cell>
          <cell r="R3909">
            <v>1196715.4779999999</v>
          </cell>
          <cell r="S3909" t="str">
            <v>Natural Gas</v>
          </cell>
        </row>
        <row r="3910">
          <cell r="A3910" t="str">
            <v>VA</v>
          </cell>
          <cell r="F3910">
            <v>2021</v>
          </cell>
          <cell r="N3910">
            <v>51164.724999999999</v>
          </cell>
          <cell r="R3910">
            <v>832485.87199999997</v>
          </cell>
          <cell r="S3910" t="str">
            <v>Natural Gas</v>
          </cell>
        </row>
        <row r="3911">
          <cell r="A3911" t="str">
            <v>VA</v>
          </cell>
          <cell r="F3911">
            <v>2022</v>
          </cell>
          <cell r="N3911">
            <v>91691.808000000005</v>
          </cell>
          <cell r="R3911">
            <v>1487797.544</v>
          </cell>
          <cell r="S3911" t="str">
            <v>Natural Gas</v>
          </cell>
        </row>
        <row r="3912">
          <cell r="A3912" t="str">
            <v>VA</v>
          </cell>
          <cell r="F3912">
            <v>2023</v>
          </cell>
          <cell r="N3912">
            <v>69922.764999999999</v>
          </cell>
          <cell r="R3912">
            <v>1154003.8030000001</v>
          </cell>
          <cell r="S3912" t="str">
            <v>Natural Gas</v>
          </cell>
        </row>
        <row r="3913">
          <cell r="A3913" t="str">
            <v>VA</v>
          </cell>
          <cell r="F3913">
            <v>2021</v>
          </cell>
          <cell r="N3913">
            <v>53675.264999999999</v>
          </cell>
          <cell r="R3913">
            <v>875565.55500000005</v>
          </cell>
          <cell r="S3913" t="str">
            <v>Natural Gas</v>
          </cell>
        </row>
        <row r="3914">
          <cell r="A3914" t="str">
            <v>VA</v>
          </cell>
          <cell r="F3914">
            <v>2022</v>
          </cell>
          <cell r="N3914">
            <v>117971.423</v>
          </cell>
          <cell r="R3914">
            <v>1919639.3759999999</v>
          </cell>
          <cell r="S3914" t="str">
            <v>Natural Gas</v>
          </cell>
        </row>
        <row r="3915">
          <cell r="A3915" t="str">
            <v>VA</v>
          </cell>
          <cell r="F3915">
            <v>2023</v>
          </cell>
          <cell r="N3915">
            <v>129456.86900000001</v>
          </cell>
          <cell r="R3915">
            <v>2176420.15</v>
          </cell>
          <cell r="S3915" t="str">
            <v>Natural Gas</v>
          </cell>
        </row>
        <row r="3916">
          <cell r="A3916" t="str">
            <v>VA</v>
          </cell>
          <cell r="F3916">
            <v>2021</v>
          </cell>
          <cell r="N3916">
            <v>43403.377999999997</v>
          </cell>
          <cell r="R3916">
            <v>687931.99399999995</v>
          </cell>
          <cell r="S3916" t="str">
            <v>Natural Gas</v>
          </cell>
        </row>
        <row r="3917">
          <cell r="A3917" t="str">
            <v>VA</v>
          </cell>
          <cell r="F3917">
            <v>2022</v>
          </cell>
          <cell r="N3917">
            <v>91884.39</v>
          </cell>
          <cell r="R3917">
            <v>1472967.32</v>
          </cell>
          <cell r="S3917" t="str">
            <v>Natural Gas</v>
          </cell>
        </row>
        <row r="3918">
          <cell r="A3918" t="str">
            <v>VA</v>
          </cell>
          <cell r="F3918">
            <v>2023</v>
          </cell>
          <cell r="N3918">
            <v>66600.141000000003</v>
          </cell>
          <cell r="R3918">
            <v>1110355.922</v>
          </cell>
          <cell r="S3918" t="str">
            <v>Natural Gas</v>
          </cell>
        </row>
        <row r="3919">
          <cell r="A3919" t="str">
            <v>VA</v>
          </cell>
          <cell r="F3919">
            <v>2021</v>
          </cell>
          <cell r="N3919">
            <v>89544.995999999999</v>
          </cell>
          <cell r="R3919">
            <v>1503852.202</v>
          </cell>
          <cell r="S3919" t="str">
            <v>Natural Gas</v>
          </cell>
        </row>
        <row r="3920">
          <cell r="A3920" t="str">
            <v>VA</v>
          </cell>
          <cell r="F3920">
            <v>2022</v>
          </cell>
          <cell r="N3920">
            <v>153360.59299999999</v>
          </cell>
          <cell r="R3920">
            <v>2523860.2969999998</v>
          </cell>
          <cell r="S3920" t="str">
            <v>Natural Gas</v>
          </cell>
        </row>
        <row r="3921">
          <cell r="A3921" t="str">
            <v>VA</v>
          </cell>
          <cell r="F3921">
            <v>2023</v>
          </cell>
          <cell r="N3921">
            <v>106807.80100000001</v>
          </cell>
          <cell r="R3921">
            <v>1790048.9169999999</v>
          </cell>
          <cell r="S3921" t="str">
            <v>Natural Gas</v>
          </cell>
        </row>
        <row r="3922">
          <cell r="A3922" t="str">
            <v>VA</v>
          </cell>
          <cell r="F3922">
            <v>2021</v>
          </cell>
          <cell r="N3922">
            <v>57617.277000000002</v>
          </cell>
          <cell r="R3922">
            <v>947062.75399999996</v>
          </cell>
          <cell r="S3922" t="str">
            <v>Natural Gas</v>
          </cell>
        </row>
        <row r="3923">
          <cell r="A3923" t="str">
            <v>VA</v>
          </cell>
          <cell r="F3923">
            <v>2022</v>
          </cell>
          <cell r="N3923">
            <v>95788.187000000005</v>
          </cell>
          <cell r="R3923">
            <v>1553565.068</v>
          </cell>
          <cell r="S3923" t="str">
            <v>Natural Gas</v>
          </cell>
        </row>
        <row r="3924">
          <cell r="A3924" t="str">
            <v>VA</v>
          </cell>
          <cell r="F3924">
            <v>2023</v>
          </cell>
          <cell r="N3924">
            <v>145900.16800000001</v>
          </cell>
          <cell r="R3924">
            <v>2447919.8769999999</v>
          </cell>
          <cell r="S3924" t="str">
            <v>Natural Gas</v>
          </cell>
        </row>
        <row r="3925">
          <cell r="A3925" t="str">
            <v>NY</v>
          </cell>
          <cell r="F3925">
            <v>2021</v>
          </cell>
          <cell r="N3925">
            <v>2.9</v>
          </cell>
          <cell r="R3925">
            <v>36</v>
          </cell>
          <cell r="S3925" t="str">
            <v>Diesel Oil</v>
          </cell>
        </row>
        <row r="3926">
          <cell r="A3926" t="str">
            <v>NY</v>
          </cell>
          <cell r="F3926">
            <v>2022</v>
          </cell>
          <cell r="N3926">
            <v>7.7</v>
          </cell>
          <cell r="R3926">
            <v>94</v>
          </cell>
          <cell r="S3926" t="str">
            <v>Diesel Oil</v>
          </cell>
        </row>
        <row r="3927">
          <cell r="A3927" t="str">
            <v>NY</v>
          </cell>
          <cell r="F3927">
            <v>2023</v>
          </cell>
          <cell r="S3927" t="str">
            <v>Diesel Oil</v>
          </cell>
        </row>
        <row r="3928">
          <cell r="A3928" t="str">
            <v>NY</v>
          </cell>
          <cell r="F3928">
            <v>2009</v>
          </cell>
          <cell r="N3928">
            <v>15250.25</v>
          </cell>
          <cell r="R3928">
            <v>253965.375</v>
          </cell>
          <cell r="S3928" t="str">
            <v>Natural Gas</v>
          </cell>
        </row>
        <row r="3929">
          <cell r="A3929" t="str">
            <v>NY</v>
          </cell>
          <cell r="F3929">
            <v>2010</v>
          </cell>
          <cell r="N3929">
            <v>26081.7</v>
          </cell>
          <cell r="R3929">
            <v>438591.375</v>
          </cell>
          <cell r="S3929" t="str">
            <v>Natural Gas</v>
          </cell>
        </row>
        <row r="3930">
          <cell r="A3930" t="str">
            <v>NY</v>
          </cell>
          <cell r="F3930">
            <v>2011</v>
          </cell>
          <cell r="N3930">
            <v>34636.175000000003</v>
          </cell>
          <cell r="R3930">
            <v>581384.30000000005</v>
          </cell>
          <cell r="S3930" t="str">
            <v>Natural Gas</v>
          </cell>
        </row>
        <row r="3931">
          <cell r="A3931" t="str">
            <v>NY</v>
          </cell>
          <cell r="F3931">
            <v>2012</v>
          </cell>
          <cell r="N3931">
            <v>40118.824999999997</v>
          </cell>
          <cell r="R3931">
            <v>675060.2</v>
          </cell>
          <cell r="S3931" t="str">
            <v>Natural Gas</v>
          </cell>
        </row>
        <row r="3932">
          <cell r="A3932" t="str">
            <v>NY</v>
          </cell>
          <cell r="F3932">
            <v>2013</v>
          </cell>
          <cell r="N3932">
            <v>33564.824999999997</v>
          </cell>
          <cell r="R3932">
            <v>564323</v>
          </cell>
          <cell r="S3932" t="str">
            <v>Natural Gas</v>
          </cell>
        </row>
        <row r="3933">
          <cell r="A3933" t="str">
            <v>NY</v>
          </cell>
          <cell r="F3933">
            <v>2014</v>
          </cell>
          <cell r="N3933">
            <v>60781.425000000003</v>
          </cell>
          <cell r="R3933">
            <v>1011922.125</v>
          </cell>
          <cell r="S3933" t="str">
            <v>Natural Gas</v>
          </cell>
        </row>
        <row r="3934">
          <cell r="A3934" t="str">
            <v>NY</v>
          </cell>
          <cell r="F3934">
            <v>2015</v>
          </cell>
          <cell r="N3934">
            <v>64311.125</v>
          </cell>
          <cell r="R3934">
            <v>1070516.1000000001</v>
          </cell>
          <cell r="S3934" t="str">
            <v>Natural Gas</v>
          </cell>
        </row>
        <row r="3935">
          <cell r="A3935" t="str">
            <v>NY</v>
          </cell>
          <cell r="F3935">
            <v>2016</v>
          </cell>
          <cell r="N3935">
            <v>60614.8</v>
          </cell>
          <cell r="R3935">
            <v>1019706.65</v>
          </cell>
          <cell r="S3935" t="str">
            <v>Natural Gas</v>
          </cell>
        </row>
        <row r="3936">
          <cell r="A3936" t="str">
            <v>NY</v>
          </cell>
          <cell r="F3936">
            <v>2017</v>
          </cell>
          <cell r="N3936">
            <v>36712.775000000001</v>
          </cell>
          <cell r="R3936">
            <v>613299.92500000005</v>
          </cell>
          <cell r="S3936" t="str">
            <v>Natural Gas</v>
          </cell>
        </row>
        <row r="3937">
          <cell r="A3937" t="str">
            <v>NY</v>
          </cell>
          <cell r="F3937">
            <v>2018</v>
          </cell>
          <cell r="N3937">
            <v>23278.85</v>
          </cell>
          <cell r="R3937">
            <v>381813.77500000002</v>
          </cell>
          <cell r="S3937" t="str">
            <v>Natural Gas</v>
          </cell>
        </row>
        <row r="3938">
          <cell r="A3938" t="str">
            <v>NY</v>
          </cell>
          <cell r="F3938">
            <v>2019</v>
          </cell>
          <cell r="N3938">
            <v>24364.1</v>
          </cell>
          <cell r="R3938">
            <v>409541.6</v>
          </cell>
          <cell r="S3938" t="str">
            <v>Natural Gas</v>
          </cell>
        </row>
        <row r="3939">
          <cell r="A3939" t="str">
            <v>NY</v>
          </cell>
          <cell r="F3939">
            <v>2020</v>
          </cell>
          <cell r="N3939">
            <v>39585.449999999997</v>
          </cell>
          <cell r="R3939">
            <v>664717.35</v>
          </cell>
          <cell r="S3939" t="str">
            <v>Natural Gas</v>
          </cell>
        </row>
        <row r="3940">
          <cell r="A3940" t="str">
            <v>NY</v>
          </cell>
          <cell r="F3940">
            <v>2021</v>
          </cell>
          <cell r="N3940">
            <v>52619.82</v>
          </cell>
          <cell r="R3940">
            <v>884208.98800000001</v>
          </cell>
          <cell r="S3940" t="str">
            <v>Natural Gas</v>
          </cell>
        </row>
        <row r="3941">
          <cell r="A3941" t="str">
            <v>NY</v>
          </cell>
          <cell r="F3941">
            <v>2022</v>
          </cell>
          <cell r="N3941">
            <v>65252.002999999997</v>
          </cell>
          <cell r="R3941">
            <v>1090451.7490000001</v>
          </cell>
          <cell r="S3941" t="str">
            <v>Natural Gas</v>
          </cell>
        </row>
        <row r="3942">
          <cell r="A3942" t="str">
            <v>NY</v>
          </cell>
          <cell r="F3942">
            <v>2023</v>
          </cell>
          <cell r="N3942">
            <v>42581.913999999997</v>
          </cell>
          <cell r="R3942">
            <v>715433.76300000004</v>
          </cell>
          <cell r="S3942" t="str">
            <v>Natural Gas</v>
          </cell>
        </row>
        <row r="3943">
          <cell r="A3943" t="str">
            <v>NY</v>
          </cell>
          <cell r="F3943">
            <v>2009</v>
          </cell>
          <cell r="N3943">
            <v>15297.125</v>
          </cell>
          <cell r="R3943">
            <v>255222.39999999999</v>
          </cell>
          <cell r="S3943" t="str">
            <v>Natural Gas</v>
          </cell>
        </row>
        <row r="3944">
          <cell r="A3944" t="str">
            <v>NY</v>
          </cell>
          <cell r="F3944">
            <v>2010</v>
          </cell>
          <cell r="N3944">
            <v>35037.175000000003</v>
          </cell>
          <cell r="R3944">
            <v>589581.6</v>
          </cell>
          <cell r="S3944" t="str">
            <v>Natural Gas</v>
          </cell>
        </row>
        <row r="3945">
          <cell r="A3945" t="str">
            <v>NY</v>
          </cell>
          <cell r="F3945">
            <v>2011</v>
          </cell>
          <cell r="N3945">
            <v>17837.05</v>
          </cell>
          <cell r="R3945">
            <v>298276.17499999999</v>
          </cell>
          <cell r="S3945" t="str">
            <v>Natural Gas</v>
          </cell>
        </row>
        <row r="3946">
          <cell r="A3946" t="str">
            <v>NY</v>
          </cell>
          <cell r="F3946">
            <v>2012</v>
          </cell>
          <cell r="N3946">
            <v>43513.45</v>
          </cell>
          <cell r="R3946">
            <v>732212.52500000002</v>
          </cell>
          <cell r="S3946" t="str">
            <v>Natural Gas</v>
          </cell>
        </row>
        <row r="3947">
          <cell r="A3947" t="str">
            <v>NY</v>
          </cell>
          <cell r="F3947">
            <v>2013</v>
          </cell>
          <cell r="N3947">
            <v>51945.074999999997</v>
          </cell>
          <cell r="R3947">
            <v>874070</v>
          </cell>
          <cell r="S3947" t="str">
            <v>Natural Gas</v>
          </cell>
        </row>
        <row r="3948">
          <cell r="A3948" t="str">
            <v>NY</v>
          </cell>
          <cell r="F3948">
            <v>2014</v>
          </cell>
          <cell r="N3948">
            <v>61245.1</v>
          </cell>
          <cell r="R3948">
            <v>1019078.5</v>
          </cell>
          <cell r="S3948" t="str">
            <v>Natural Gas</v>
          </cell>
        </row>
        <row r="3949">
          <cell r="A3949" t="str">
            <v>NY</v>
          </cell>
          <cell r="F3949">
            <v>2015</v>
          </cell>
          <cell r="N3949">
            <v>47733.95</v>
          </cell>
          <cell r="R3949">
            <v>801896.17500000005</v>
          </cell>
          <cell r="S3949" t="str">
            <v>Natural Gas</v>
          </cell>
        </row>
        <row r="3950">
          <cell r="A3950" t="str">
            <v>NY</v>
          </cell>
          <cell r="F3950">
            <v>2016</v>
          </cell>
          <cell r="N3950">
            <v>59283.675000000003</v>
          </cell>
          <cell r="R3950">
            <v>995565.625</v>
          </cell>
          <cell r="S3950" t="str">
            <v>Natural Gas</v>
          </cell>
        </row>
        <row r="3951">
          <cell r="A3951" t="str">
            <v>NY</v>
          </cell>
          <cell r="F3951">
            <v>2017</v>
          </cell>
          <cell r="N3951">
            <v>27563.375</v>
          </cell>
          <cell r="R3951">
            <v>463799.17499999999</v>
          </cell>
          <cell r="S3951" t="str">
            <v>Natural Gas</v>
          </cell>
        </row>
        <row r="3952">
          <cell r="A3952" t="str">
            <v>NY</v>
          </cell>
          <cell r="F3952">
            <v>2018</v>
          </cell>
          <cell r="N3952">
            <v>31362.15</v>
          </cell>
          <cell r="R3952">
            <v>526894.85</v>
          </cell>
          <cell r="S3952" t="str">
            <v>Natural Gas</v>
          </cell>
        </row>
        <row r="3953">
          <cell r="A3953" t="str">
            <v>NY</v>
          </cell>
          <cell r="F3953">
            <v>2019</v>
          </cell>
          <cell r="N3953">
            <v>25542.224999999999</v>
          </cell>
          <cell r="R3953">
            <v>429373.05</v>
          </cell>
          <cell r="S3953" t="str">
            <v>Natural Gas</v>
          </cell>
        </row>
        <row r="3954">
          <cell r="A3954" t="str">
            <v>NY</v>
          </cell>
          <cell r="F3954">
            <v>2020</v>
          </cell>
          <cell r="N3954">
            <v>26752</v>
          </cell>
          <cell r="R3954">
            <v>448570.52500000002</v>
          </cell>
          <cell r="S3954" t="str">
            <v>Natural Gas</v>
          </cell>
        </row>
        <row r="3955">
          <cell r="A3955" t="str">
            <v>NY</v>
          </cell>
          <cell r="F3955">
            <v>2021</v>
          </cell>
          <cell r="N3955">
            <v>35303.572999999997</v>
          </cell>
          <cell r="R3955">
            <v>589740.348</v>
          </cell>
          <cell r="S3955" t="str">
            <v>Natural Gas</v>
          </cell>
        </row>
        <row r="3956">
          <cell r="A3956" t="str">
            <v>NY</v>
          </cell>
          <cell r="F3956">
            <v>2022</v>
          </cell>
          <cell r="N3956">
            <v>59629.014000000003</v>
          </cell>
          <cell r="R3956">
            <v>996384.46200000006</v>
          </cell>
          <cell r="S3956" t="str">
            <v>Natural Gas</v>
          </cell>
        </row>
        <row r="3957">
          <cell r="A3957" t="str">
            <v>NY</v>
          </cell>
          <cell r="F3957">
            <v>2023</v>
          </cell>
          <cell r="N3957">
            <v>52185.845000000001</v>
          </cell>
          <cell r="R3957">
            <v>877854.58700000006</v>
          </cell>
          <cell r="S3957" t="str">
            <v>Natural Gas</v>
          </cell>
        </row>
        <row r="3958">
          <cell r="A3958" t="str">
            <v>NY</v>
          </cell>
          <cell r="F3958">
            <v>2009</v>
          </cell>
          <cell r="N3958">
            <v>5415.7939999999999</v>
          </cell>
          <cell r="R3958">
            <v>91140.540999999997</v>
          </cell>
          <cell r="S3958" t="str">
            <v>Natural Gas</v>
          </cell>
        </row>
        <row r="3959">
          <cell r="A3959" t="str">
            <v>NY</v>
          </cell>
          <cell r="F3959">
            <v>2010</v>
          </cell>
          <cell r="N3959">
            <v>22125.15</v>
          </cell>
          <cell r="R3959">
            <v>372301.57199999999</v>
          </cell>
          <cell r="S3959" t="str">
            <v>Natural Gas</v>
          </cell>
        </row>
        <row r="3960">
          <cell r="A3960" t="str">
            <v>NY</v>
          </cell>
          <cell r="F3960">
            <v>2011</v>
          </cell>
          <cell r="N3960">
            <v>22909.725999999999</v>
          </cell>
          <cell r="R3960">
            <v>385498.71100000001</v>
          </cell>
          <cell r="S3960" t="str">
            <v>Natural Gas</v>
          </cell>
        </row>
        <row r="3961">
          <cell r="A3961" t="str">
            <v>NY</v>
          </cell>
          <cell r="F3961">
            <v>2012</v>
          </cell>
          <cell r="N3961">
            <v>20141.308000000001</v>
          </cell>
          <cell r="R3961">
            <v>338907.103</v>
          </cell>
          <cell r="S3961" t="str">
            <v>Natural Gas</v>
          </cell>
        </row>
        <row r="3962">
          <cell r="A3962" t="str">
            <v>NY</v>
          </cell>
          <cell r="F3962">
            <v>2013</v>
          </cell>
          <cell r="N3962">
            <v>24333.823</v>
          </cell>
          <cell r="R3962">
            <v>409454.9</v>
          </cell>
          <cell r="S3962" t="str">
            <v>Natural Gas</v>
          </cell>
        </row>
        <row r="3963">
          <cell r="A3963" t="str">
            <v>NY</v>
          </cell>
          <cell r="F3963">
            <v>2014</v>
          </cell>
          <cell r="N3963">
            <v>16363.316000000001</v>
          </cell>
          <cell r="R3963">
            <v>275359.52399999998</v>
          </cell>
          <cell r="S3963" t="str">
            <v>Natural Gas</v>
          </cell>
        </row>
        <row r="3964">
          <cell r="A3964" t="str">
            <v>NY</v>
          </cell>
          <cell r="F3964">
            <v>2015</v>
          </cell>
          <cell r="N3964">
            <v>16156.201999999999</v>
          </cell>
          <cell r="R3964">
            <v>271847.57400000002</v>
          </cell>
          <cell r="S3964" t="str">
            <v>Natural Gas</v>
          </cell>
        </row>
        <row r="3965">
          <cell r="A3965" t="str">
            <v>NY</v>
          </cell>
          <cell r="F3965">
            <v>2016</v>
          </cell>
          <cell r="N3965">
            <v>14196.103999999999</v>
          </cell>
          <cell r="R3965">
            <v>238875.52100000001</v>
          </cell>
          <cell r="S3965" t="str">
            <v>Natural Gas</v>
          </cell>
        </row>
        <row r="3966">
          <cell r="A3966" t="str">
            <v>NY</v>
          </cell>
          <cell r="F3966">
            <v>2017</v>
          </cell>
          <cell r="N3966">
            <v>12933.459000000001</v>
          </cell>
          <cell r="R3966">
            <v>217642.734</v>
          </cell>
          <cell r="S3966" t="str">
            <v>Natural Gas</v>
          </cell>
        </row>
        <row r="3967">
          <cell r="A3967" t="str">
            <v>NY</v>
          </cell>
          <cell r="F3967">
            <v>2018</v>
          </cell>
          <cell r="N3967">
            <v>14455.912</v>
          </cell>
          <cell r="R3967">
            <v>243252.674</v>
          </cell>
          <cell r="S3967" t="str">
            <v>Natural Gas</v>
          </cell>
        </row>
        <row r="3968">
          <cell r="A3968" t="str">
            <v>NY</v>
          </cell>
          <cell r="F3968">
            <v>2019</v>
          </cell>
          <cell r="N3968">
            <v>8567.5040000000008</v>
          </cell>
          <cell r="R3968">
            <v>144159.06700000001</v>
          </cell>
          <cell r="S3968" t="str">
            <v>Natural Gas</v>
          </cell>
        </row>
        <row r="3969">
          <cell r="A3969" t="str">
            <v>NY</v>
          </cell>
          <cell r="F3969">
            <v>2020</v>
          </cell>
          <cell r="N3969">
            <v>17471.275000000001</v>
          </cell>
          <cell r="R3969">
            <v>293978.36900000001</v>
          </cell>
          <cell r="S3969" t="str">
            <v>Natural Gas</v>
          </cell>
        </row>
        <row r="3970">
          <cell r="A3970" t="str">
            <v>NY</v>
          </cell>
          <cell r="F3970">
            <v>2021</v>
          </cell>
          <cell r="N3970">
            <v>26086.848000000002</v>
          </cell>
          <cell r="R3970">
            <v>438953.63099999999</v>
          </cell>
          <cell r="S3970" t="str">
            <v>Natural Gas</v>
          </cell>
        </row>
        <row r="3971">
          <cell r="A3971" t="str">
            <v>NY</v>
          </cell>
          <cell r="F3971">
            <v>2022</v>
          </cell>
          <cell r="N3971">
            <v>40117.006000000001</v>
          </cell>
          <cell r="R3971">
            <v>675045.06099999999</v>
          </cell>
          <cell r="S3971" t="str">
            <v>Natural Gas</v>
          </cell>
        </row>
        <row r="3972">
          <cell r="A3972" t="str">
            <v>NY</v>
          </cell>
          <cell r="F3972">
            <v>2023</v>
          </cell>
          <cell r="N3972">
            <v>39479.754999999997</v>
          </cell>
          <cell r="R3972">
            <v>664327.44999999995</v>
          </cell>
          <cell r="S3972" t="str">
            <v>Natural Gas</v>
          </cell>
        </row>
        <row r="3973">
          <cell r="A3973" t="str">
            <v>NY</v>
          </cell>
          <cell r="F3973">
            <v>2009</v>
          </cell>
          <cell r="N3973">
            <v>5836.2839999999997</v>
          </cell>
          <cell r="R3973">
            <v>98217.834000000003</v>
          </cell>
          <cell r="S3973" t="str">
            <v>Natural Gas</v>
          </cell>
        </row>
        <row r="3974">
          <cell r="A3974" t="str">
            <v>NY</v>
          </cell>
          <cell r="F3974">
            <v>2010</v>
          </cell>
          <cell r="N3974">
            <v>18818.661</v>
          </cell>
          <cell r="R3974">
            <v>316649.69300000003</v>
          </cell>
          <cell r="S3974" t="str">
            <v>Natural Gas</v>
          </cell>
        </row>
        <row r="3975">
          <cell r="A3975" t="str">
            <v>NY</v>
          </cell>
          <cell r="F3975">
            <v>2011</v>
          </cell>
          <cell r="N3975">
            <v>26376.317999999999</v>
          </cell>
          <cell r="R3975">
            <v>443809.04599999997</v>
          </cell>
          <cell r="S3975" t="str">
            <v>Natural Gas</v>
          </cell>
        </row>
        <row r="3976">
          <cell r="A3976" t="str">
            <v>NY</v>
          </cell>
          <cell r="F3976">
            <v>2012</v>
          </cell>
          <cell r="N3976">
            <v>21934.97</v>
          </cell>
          <cell r="R3976">
            <v>369123.40399999998</v>
          </cell>
          <cell r="S3976" t="str">
            <v>Natural Gas</v>
          </cell>
        </row>
        <row r="3977">
          <cell r="A3977" t="str">
            <v>NY</v>
          </cell>
          <cell r="F3977">
            <v>2013</v>
          </cell>
          <cell r="N3977">
            <v>22966.906999999999</v>
          </cell>
          <cell r="R3977">
            <v>386487.42599999998</v>
          </cell>
          <cell r="S3977" t="str">
            <v>Natural Gas</v>
          </cell>
        </row>
        <row r="3978">
          <cell r="A3978" t="str">
            <v>NY</v>
          </cell>
          <cell r="F3978">
            <v>2014</v>
          </cell>
          <cell r="N3978">
            <v>12482.102000000001</v>
          </cell>
          <cell r="R3978">
            <v>210007.261</v>
          </cell>
          <cell r="S3978" t="str">
            <v>Natural Gas</v>
          </cell>
        </row>
        <row r="3979">
          <cell r="A3979" t="str">
            <v>NY</v>
          </cell>
          <cell r="F3979">
            <v>2015</v>
          </cell>
          <cell r="N3979">
            <v>13459.12</v>
          </cell>
          <cell r="R3979">
            <v>226515.636</v>
          </cell>
          <cell r="S3979" t="str">
            <v>Natural Gas</v>
          </cell>
        </row>
        <row r="3980">
          <cell r="A3980" t="str">
            <v>NY</v>
          </cell>
          <cell r="F3980">
            <v>2016</v>
          </cell>
          <cell r="N3980">
            <v>16869.685000000001</v>
          </cell>
          <cell r="R3980">
            <v>283867.77100000001</v>
          </cell>
          <cell r="S3980" t="str">
            <v>Natural Gas</v>
          </cell>
        </row>
        <row r="3981">
          <cell r="A3981" t="str">
            <v>NY</v>
          </cell>
          <cell r="F3981">
            <v>2017</v>
          </cell>
          <cell r="N3981">
            <v>17920.883000000002</v>
          </cell>
          <cell r="R3981">
            <v>301548.21100000001</v>
          </cell>
          <cell r="S3981" t="str">
            <v>Natural Gas</v>
          </cell>
        </row>
        <row r="3982">
          <cell r="A3982" t="str">
            <v>NY</v>
          </cell>
          <cell r="F3982">
            <v>2018</v>
          </cell>
          <cell r="N3982">
            <v>24274.620999999999</v>
          </cell>
          <cell r="R3982">
            <v>408459.897</v>
          </cell>
          <cell r="S3982" t="str">
            <v>Natural Gas</v>
          </cell>
        </row>
        <row r="3983">
          <cell r="A3983" t="str">
            <v>NY</v>
          </cell>
          <cell r="F3983">
            <v>2019</v>
          </cell>
          <cell r="N3983">
            <v>13057.428</v>
          </cell>
          <cell r="R3983">
            <v>219708.79500000001</v>
          </cell>
          <cell r="S3983" t="str">
            <v>Natural Gas</v>
          </cell>
        </row>
        <row r="3984">
          <cell r="A3984" t="str">
            <v>NY</v>
          </cell>
          <cell r="F3984">
            <v>2020</v>
          </cell>
          <cell r="N3984">
            <v>23044.985000000001</v>
          </cell>
          <cell r="R3984">
            <v>387748.72</v>
          </cell>
          <cell r="S3984" t="str">
            <v>Natural Gas</v>
          </cell>
        </row>
        <row r="3985">
          <cell r="A3985" t="str">
            <v>NY</v>
          </cell>
          <cell r="F3985">
            <v>2021</v>
          </cell>
          <cell r="N3985">
            <v>30178.560000000001</v>
          </cell>
          <cell r="R3985">
            <v>507834.87699999998</v>
          </cell>
          <cell r="S3985" t="str">
            <v>Natural Gas</v>
          </cell>
        </row>
        <row r="3986">
          <cell r="A3986" t="str">
            <v>NY</v>
          </cell>
          <cell r="F3986">
            <v>2022</v>
          </cell>
          <cell r="N3986">
            <v>39002.574999999997</v>
          </cell>
          <cell r="R3986">
            <v>656293.04500000004</v>
          </cell>
          <cell r="S3986" t="str">
            <v>Natural Gas</v>
          </cell>
        </row>
        <row r="3987">
          <cell r="A3987" t="str">
            <v>NY</v>
          </cell>
          <cell r="F3987">
            <v>2023</v>
          </cell>
          <cell r="N3987">
            <v>38618.027999999998</v>
          </cell>
          <cell r="R3987">
            <v>649838.06900000002</v>
          </cell>
          <cell r="S3987" t="str">
            <v>Natural Gas</v>
          </cell>
        </row>
        <row r="3988">
          <cell r="A3988" t="str">
            <v>NY</v>
          </cell>
          <cell r="F3988">
            <v>2009</v>
          </cell>
          <cell r="N3988">
            <v>31337.190999999999</v>
          </cell>
          <cell r="R3988">
            <v>527335.05799999996</v>
          </cell>
          <cell r="S3988" t="str">
            <v>Natural Gas</v>
          </cell>
        </row>
        <row r="3989">
          <cell r="A3989" t="str">
            <v>NY</v>
          </cell>
          <cell r="F3989">
            <v>2010</v>
          </cell>
          <cell r="N3989">
            <v>45965.671999999999</v>
          </cell>
          <cell r="R3989">
            <v>773480.50399999996</v>
          </cell>
          <cell r="S3989" t="str">
            <v>Natural Gas</v>
          </cell>
        </row>
        <row r="3990">
          <cell r="A3990" t="str">
            <v>NY</v>
          </cell>
          <cell r="F3990">
            <v>2011</v>
          </cell>
          <cell r="N3990">
            <v>49527.451000000001</v>
          </cell>
          <cell r="R3990">
            <v>833395.29099999997</v>
          </cell>
          <cell r="S3990" t="str">
            <v>Natural Gas</v>
          </cell>
        </row>
        <row r="3991">
          <cell r="A3991" t="str">
            <v>NY</v>
          </cell>
          <cell r="F3991">
            <v>2012</v>
          </cell>
          <cell r="N3991">
            <v>35568.75</v>
          </cell>
          <cell r="R3991">
            <v>598521.549</v>
          </cell>
          <cell r="S3991" t="str">
            <v>Natural Gas</v>
          </cell>
        </row>
        <row r="3992">
          <cell r="A3992" t="str">
            <v>NY</v>
          </cell>
          <cell r="F3992">
            <v>2013</v>
          </cell>
          <cell r="N3992">
            <v>61197.006999999998</v>
          </cell>
          <cell r="R3992">
            <v>1029791.952</v>
          </cell>
          <cell r="S3992" t="str">
            <v>Natural Gas</v>
          </cell>
        </row>
        <row r="3993">
          <cell r="A3993" t="str">
            <v>NY</v>
          </cell>
          <cell r="F3993">
            <v>2014</v>
          </cell>
          <cell r="N3993">
            <v>20708.952000000001</v>
          </cell>
          <cell r="R3993">
            <v>348475.83799999999</v>
          </cell>
          <cell r="S3993" t="str">
            <v>Natural Gas</v>
          </cell>
        </row>
        <row r="3994">
          <cell r="A3994" t="str">
            <v>NY</v>
          </cell>
          <cell r="F3994">
            <v>2015</v>
          </cell>
          <cell r="N3994">
            <v>38804.65</v>
          </cell>
          <cell r="R3994">
            <v>652976.326</v>
          </cell>
          <cell r="S3994" t="str">
            <v>Natural Gas</v>
          </cell>
        </row>
        <row r="3995">
          <cell r="A3995" t="str">
            <v>NY</v>
          </cell>
          <cell r="F3995">
            <v>2016</v>
          </cell>
          <cell r="N3995">
            <v>38524.523000000001</v>
          </cell>
          <cell r="R3995">
            <v>648266.80000000005</v>
          </cell>
          <cell r="S3995" t="str">
            <v>Natural Gas</v>
          </cell>
        </row>
        <row r="3996">
          <cell r="A3996" t="str">
            <v>NY</v>
          </cell>
          <cell r="F3996">
            <v>2017</v>
          </cell>
          <cell r="N3996">
            <v>33547.404000000002</v>
          </cell>
          <cell r="R3996">
            <v>564500.13100000005</v>
          </cell>
          <cell r="S3996" t="str">
            <v>Natural Gas</v>
          </cell>
        </row>
        <row r="3997">
          <cell r="A3997" t="str">
            <v>NY</v>
          </cell>
          <cell r="F3997">
            <v>2018</v>
          </cell>
          <cell r="N3997">
            <v>45776.364999999998</v>
          </cell>
          <cell r="R3997">
            <v>770263.13100000005</v>
          </cell>
          <cell r="S3997" t="str">
            <v>Natural Gas</v>
          </cell>
        </row>
        <row r="3998">
          <cell r="A3998" t="str">
            <v>NY</v>
          </cell>
          <cell r="F3998">
            <v>2019</v>
          </cell>
          <cell r="N3998">
            <v>27302.86</v>
          </cell>
          <cell r="R3998">
            <v>459403.16</v>
          </cell>
          <cell r="S3998" t="str">
            <v>Natural Gas</v>
          </cell>
        </row>
        <row r="3999">
          <cell r="A3999" t="str">
            <v>NY</v>
          </cell>
          <cell r="F3999">
            <v>2020</v>
          </cell>
          <cell r="N3999">
            <v>27815.297999999999</v>
          </cell>
          <cell r="R3999">
            <v>468086.685</v>
          </cell>
          <cell r="S3999" t="str">
            <v>Natural Gas</v>
          </cell>
        </row>
        <row r="4000">
          <cell r="A4000" t="str">
            <v>NY</v>
          </cell>
          <cell r="F4000">
            <v>2021</v>
          </cell>
          <cell r="N4000">
            <v>25831.816999999999</v>
          </cell>
          <cell r="R4000">
            <v>434668.95299999998</v>
          </cell>
          <cell r="S4000" t="str">
            <v>Natural Gas</v>
          </cell>
        </row>
        <row r="4001">
          <cell r="A4001" t="str">
            <v>NY</v>
          </cell>
          <cell r="F4001">
            <v>2022</v>
          </cell>
          <cell r="N4001">
            <v>39464.055</v>
          </cell>
          <cell r="R4001">
            <v>664000.19799999997</v>
          </cell>
          <cell r="S4001" t="str">
            <v>Natural Gas</v>
          </cell>
        </row>
        <row r="4002">
          <cell r="A4002" t="str">
            <v>NY</v>
          </cell>
          <cell r="F4002">
            <v>2023</v>
          </cell>
          <cell r="N4002">
            <v>17901.578000000001</v>
          </cell>
          <cell r="R4002">
            <v>301214.77399999998</v>
          </cell>
          <cell r="S4002" t="str">
            <v>Natural Gas</v>
          </cell>
        </row>
        <row r="4003">
          <cell r="A4003" t="str">
            <v>NY</v>
          </cell>
          <cell r="F4003">
            <v>2009</v>
          </cell>
          <cell r="N4003">
            <v>18482.016</v>
          </cell>
          <cell r="R4003">
            <v>310993.511</v>
          </cell>
          <cell r="S4003" t="str">
            <v>Natural Gas</v>
          </cell>
        </row>
        <row r="4004">
          <cell r="A4004" t="str">
            <v>NY</v>
          </cell>
          <cell r="F4004">
            <v>2010</v>
          </cell>
          <cell r="N4004">
            <v>44988.603999999999</v>
          </cell>
          <cell r="R4004">
            <v>757043.16599999997</v>
          </cell>
          <cell r="S4004" t="str">
            <v>Natural Gas</v>
          </cell>
        </row>
        <row r="4005">
          <cell r="A4005" t="str">
            <v>NY</v>
          </cell>
          <cell r="F4005">
            <v>2011</v>
          </cell>
          <cell r="N4005">
            <v>60922.997000000003</v>
          </cell>
          <cell r="R4005">
            <v>1025157.9129999999</v>
          </cell>
          <cell r="S4005" t="str">
            <v>Natural Gas</v>
          </cell>
        </row>
        <row r="4006">
          <cell r="A4006" t="str">
            <v>NY</v>
          </cell>
          <cell r="F4006">
            <v>2012</v>
          </cell>
          <cell r="N4006">
            <v>40196.605000000003</v>
          </cell>
          <cell r="R4006">
            <v>676374.07200000004</v>
          </cell>
          <cell r="S4006" t="str">
            <v>Natural Gas</v>
          </cell>
        </row>
        <row r="4007">
          <cell r="A4007" t="str">
            <v>NY</v>
          </cell>
          <cell r="F4007">
            <v>2013</v>
          </cell>
          <cell r="N4007">
            <v>51552.688999999998</v>
          </cell>
          <cell r="R4007">
            <v>867468.95200000005</v>
          </cell>
          <cell r="S4007" t="str">
            <v>Natural Gas</v>
          </cell>
        </row>
        <row r="4008">
          <cell r="A4008" t="str">
            <v>NY</v>
          </cell>
          <cell r="F4008">
            <v>2014</v>
          </cell>
          <cell r="N4008">
            <v>23942.100999999999</v>
          </cell>
          <cell r="R4008">
            <v>402890.413</v>
          </cell>
          <cell r="S4008" t="str">
            <v>Natural Gas</v>
          </cell>
        </row>
        <row r="4009">
          <cell r="A4009" t="str">
            <v>NY</v>
          </cell>
          <cell r="F4009">
            <v>2015</v>
          </cell>
          <cell r="N4009">
            <v>35269.286999999997</v>
          </cell>
          <cell r="R4009">
            <v>593112.41799999995</v>
          </cell>
          <cell r="S4009" t="str">
            <v>Natural Gas</v>
          </cell>
        </row>
        <row r="4010">
          <cell r="A4010" t="str">
            <v>NY</v>
          </cell>
          <cell r="F4010">
            <v>2016</v>
          </cell>
          <cell r="N4010">
            <v>34968.334000000003</v>
          </cell>
          <cell r="R4010">
            <v>588400.95499999996</v>
          </cell>
          <cell r="S4010" t="str">
            <v>Natural Gas</v>
          </cell>
        </row>
        <row r="4011">
          <cell r="A4011" t="str">
            <v>NY</v>
          </cell>
          <cell r="F4011">
            <v>2017</v>
          </cell>
          <cell r="N4011">
            <v>24412.804</v>
          </cell>
          <cell r="R4011">
            <v>410823.505</v>
          </cell>
          <cell r="S4011" t="str">
            <v>Natural Gas</v>
          </cell>
        </row>
        <row r="4012">
          <cell r="A4012" t="str">
            <v>NY</v>
          </cell>
          <cell r="F4012">
            <v>2018</v>
          </cell>
          <cell r="N4012">
            <v>31807.194</v>
          </cell>
          <cell r="R4012">
            <v>535219.07299999997</v>
          </cell>
          <cell r="S4012" t="str">
            <v>Natural Gas</v>
          </cell>
        </row>
        <row r="4013">
          <cell r="A4013" t="str">
            <v>NY</v>
          </cell>
          <cell r="F4013">
            <v>2019</v>
          </cell>
          <cell r="N4013">
            <v>21804.344000000001</v>
          </cell>
          <cell r="R4013">
            <v>366949.48</v>
          </cell>
          <cell r="S4013" t="str">
            <v>Natural Gas</v>
          </cell>
        </row>
        <row r="4014">
          <cell r="A4014" t="str">
            <v>NY</v>
          </cell>
          <cell r="F4014">
            <v>2020</v>
          </cell>
          <cell r="N4014">
            <v>38931.254999999997</v>
          </cell>
          <cell r="R4014">
            <v>655055.72900000005</v>
          </cell>
          <cell r="S4014" t="str">
            <v>Natural Gas</v>
          </cell>
        </row>
        <row r="4015">
          <cell r="A4015" t="str">
            <v>NY</v>
          </cell>
          <cell r="F4015">
            <v>2021</v>
          </cell>
          <cell r="N4015">
            <v>24732.85</v>
          </cell>
          <cell r="R4015">
            <v>416190.51400000002</v>
          </cell>
          <cell r="S4015" t="str">
            <v>Natural Gas</v>
          </cell>
        </row>
        <row r="4016">
          <cell r="A4016" t="str">
            <v>NY</v>
          </cell>
          <cell r="F4016">
            <v>2022</v>
          </cell>
          <cell r="N4016">
            <v>35975.531000000003</v>
          </cell>
          <cell r="R4016">
            <v>605362.29299999995</v>
          </cell>
          <cell r="S4016" t="str">
            <v>Natural Gas</v>
          </cell>
        </row>
        <row r="4017">
          <cell r="A4017" t="str">
            <v>NY</v>
          </cell>
          <cell r="F4017">
            <v>2023</v>
          </cell>
          <cell r="N4017">
            <v>17156.97</v>
          </cell>
          <cell r="R4017">
            <v>288714.29499999998</v>
          </cell>
          <cell r="S4017" t="str">
            <v>Natural Gas</v>
          </cell>
        </row>
        <row r="4018">
          <cell r="A4018" t="str">
            <v>NY</v>
          </cell>
          <cell r="F4018">
            <v>2009</v>
          </cell>
          <cell r="N4018">
            <v>10332.528</v>
          </cell>
          <cell r="R4018">
            <v>173872.13500000001</v>
          </cell>
          <cell r="S4018" t="str">
            <v>Natural Gas</v>
          </cell>
        </row>
        <row r="4019">
          <cell r="A4019" t="str">
            <v>NY</v>
          </cell>
          <cell r="F4019">
            <v>2010</v>
          </cell>
          <cell r="N4019">
            <v>38525.567000000003</v>
          </cell>
          <cell r="R4019">
            <v>648246.49600000004</v>
          </cell>
          <cell r="S4019" t="str">
            <v>Natural Gas</v>
          </cell>
        </row>
        <row r="4020">
          <cell r="A4020" t="str">
            <v>NY</v>
          </cell>
          <cell r="F4020">
            <v>2011</v>
          </cell>
          <cell r="N4020">
            <v>40229.849000000002</v>
          </cell>
          <cell r="R4020">
            <v>676951.89099999995</v>
          </cell>
          <cell r="S4020" t="str">
            <v>Natural Gas</v>
          </cell>
        </row>
        <row r="4021">
          <cell r="A4021" t="str">
            <v>NY</v>
          </cell>
          <cell r="F4021">
            <v>2012</v>
          </cell>
          <cell r="N4021">
            <v>41371.273000000001</v>
          </cell>
          <cell r="R4021">
            <v>696150.20600000001</v>
          </cell>
          <cell r="S4021" t="str">
            <v>Natural Gas</v>
          </cell>
        </row>
        <row r="4022">
          <cell r="A4022" t="str">
            <v>NY</v>
          </cell>
          <cell r="F4022">
            <v>2013</v>
          </cell>
          <cell r="N4022">
            <v>46876.743999999999</v>
          </cell>
          <cell r="R4022">
            <v>788752.71100000001</v>
          </cell>
          <cell r="S4022" t="str">
            <v>Natural Gas</v>
          </cell>
        </row>
        <row r="4023">
          <cell r="A4023" t="str">
            <v>NY</v>
          </cell>
          <cell r="F4023">
            <v>2014</v>
          </cell>
          <cell r="N4023">
            <v>24223.823</v>
          </cell>
          <cell r="R4023">
            <v>407609.07199999999</v>
          </cell>
          <cell r="S4023" t="str">
            <v>Natural Gas</v>
          </cell>
        </row>
        <row r="4024">
          <cell r="A4024" t="str">
            <v>NY</v>
          </cell>
          <cell r="F4024">
            <v>2015</v>
          </cell>
          <cell r="N4024">
            <v>34375.957999999999</v>
          </cell>
          <cell r="R4024">
            <v>578419.91399999999</v>
          </cell>
          <cell r="S4024" t="str">
            <v>Natural Gas</v>
          </cell>
        </row>
        <row r="4025">
          <cell r="A4025" t="str">
            <v>NY</v>
          </cell>
          <cell r="F4025">
            <v>2016</v>
          </cell>
          <cell r="N4025">
            <v>31097.723999999998</v>
          </cell>
          <cell r="R4025">
            <v>523263.31900000002</v>
          </cell>
          <cell r="S4025" t="str">
            <v>Natural Gas</v>
          </cell>
        </row>
        <row r="4026">
          <cell r="A4026" t="str">
            <v>NY</v>
          </cell>
          <cell r="F4026">
            <v>2017</v>
          </cell>
          <cell r="N4026">
            <v>29430.288</v>
          </cell>
          <cell r="R4026">
            <v>495225.70199999999</v>
          </cell>
          <cell r="S4026" t="str">
            <v>Natural Gas</v>
          </cell>
        </row>
        <row r="4027">
          <cell r="A4027" t="str">
            <v>NY</v>
          </cell>
          <cell r="F4027">
            <v>2018</v>
          </cell>
          <cell r="N4027">
            <v>35882.298999999999</v>
          </cell>
          <cell r="R4027">
            <v>603812.69200000004</v>
          </cell>
          <cell r="S4027" t="str">
            <v>Natural Gas</v>
          </cell>
        </row>
        <row r="4028">
          <cell r="A4028" t="str">
            <v>NY</v>
          </cell>
          <cell r="F4028">
            <v>2019</v>
          </cell>
          <cell r="N4028">
            <v>32189.954000000002</v>
          </cell>
          <cell r="R4028">
            <v>541649.26300000004</v>
          </cell>
          <cell r="S4028" t="str">
            <v>Natural Gas</v>
          </cell>
        </row>
        <row r="4029">
          <cell r="A4029" t="str">
            <v>NY</v>
          </cell>
          <cell r="F4029">
            <v>2020</v>
          </cell>
          <cell r="N4029">
            <v>51758.055</v>
          </cell>
          <cell r="R4029">
            <v>870958.56700000004</v>
          </cell>
          <cell r="S4029" t="str">
            <v>Natural Gas</v>
          </cell>
        </row>
        <row r="4030">
          <cell r="A4030" t="str">
            <v>NY</v>
          </cell>
          <cell r="F4030">
            <v>2021</v>
          </cell>
          <cell r="N4030">
            <v>39683.428999999996</v>
          </cell>
          <cell r="R4030">
            <v>667723.48499999999</v>
          </cell>
          <cell r="S4030" t="str">
            <v>Natural Gas</v>
          </cell>
        </row>
        <row r="4031">
          <cell r="A4031" t="str">
            <v>NY</v>
          </cell>
          <cell r="F4031">
            <v>2022</v>
          </cell>
          <cell r="N4031">
            <v>43153.837</v>
          </cell>
          <cell r="R4031">
            <v>726157.87100000004</v>
          </cell>
          <cell r="S4031" t="str">
            <v>Natural Gas</v>
          </cell>
        </row>
        <row r="4032">
          <cell r="A4032" t="str">
            <v>NY</v>
          </cell>
          <cell r="F4032">
            <v>2023</v>
          </cell>
          <cell r="N4032">
            <v>22904.018</v>
          </cell>
          <cell r="R4032">
            <v>385382.23599999998</v>
          </cell>
          <cell r="S4032" t="str">
            <v>Natural Gas</v>
          </cell>
        </row>
        <row r="4033">
          <cell r="A4033" t="str">
            <v>NY</v>
          </cell>
          <cell r="F4033">
            <v>2009</v>
          </cell>
          <cell r="N4033">
            <v>4369.45</v>
          </cell>
          <cell r="R4033">
            <v>73521.327999999994</v>
          </cell>
          <cell r="S4033" t="str">
            <v>Natural Gas</v>
          </cell>
        </row>
        <row r="4034">
          <cell r="A4034" t="str">
            <v>NY</v>
          </cell>
          <cell r="F4034">
            <v>2010</v>
          </cell>
          <cell r="N4034">
            <v>11646.919</v>
          </cell>
          <cell r="R4034">
            <v>196014.40900000001</v>
          </cell>
          <cell r="S4034" t="str">
            <v>Natural Gas</v>
          </cell>
        </row>
        <row r="4035">
          <cell r="A4035" t="str">
            <v>NY</v>
          </cell>
          <cell r="F4035">
            <v>2011</v>
          </cell>
          <cell r="N4035">
            <v>7156.7780000000002</v>
          </cell>
          <cell r="R4035">
            <v>120426.488</v>
          </cell>
          <cell r="S4035" t="str">
            <v>Natural Gas</v>
          </cell>
        </row>
        <row r="4036">
          <cell r="A4036" t="str">
            <v>NY</v>
          </cell>
          <cell r="F4036">
            <v>2012</v>
          </cell>
          <cell r="N4036">
            <v>19899.423999999999</v>
          </cell>
          <cell r="R4036">
            <v>334870.94300000003</v>
          </cell>
          <cell r="S4036" t="str">
            <v>Natural Gas</v>
          </cell>
        </row>
        <row r="4037">
          <cell r="A4037" t="str">
            <v>NY</v>
          </cell>
          <cell r="F4037">
            <v>2013</v>
          </cell>
          <cell r="N4037">
            <v>12358.897999999999</v>
          </cell>
          <cell r="R4037">
            <v>207965.796</v>
          </cell>
          <cell r="S4037" t="str">
            <v>Natural Gas</v>
          </cell>
        </row>
        <row r="4038">
          <cell r="A4038" t="str">
            <v>NY</v>
          </cell>
          <cell r="F4038">
            <v>2014</v>
          </cell>
          <cell r="N4038">
            <v>15634.157999999999</v>
          </cell>
          <cell r="R4038">
            <v>263065.70600000001</v>
          </cell>
          <cell r="S4038" t="str">
            <v>Natural Gas</v>
          </cell>
        </row>
        <row r="4039">
          <cell r="A4039" t="str">
            <v>NY</v>
          </cell>
          <cell r="F4039">
            <v>2015</v>
          </cell>
          <cell r="N4039">
            <v>14466.688</v>
          </cell>
          <cell r="R4039">
            <v>243427.51199999999</v>
          </cell>
          <cell r="S4039" t="str">
            <v>Natural Gas</v>
          </cell>
        </row>
        <row r="4040">
          <cell r="A4040" t="str">
            <v>NY</v>
          </cell>
          <cell r="F4040">
            <v>2016</v>
          </cell>
          <cell r="N4040">
            <v>13742.772000000001</v>
          </cell>
          <cell r="R4040">
            <v>231261.71100000001</v>
          </cell>
          <cell r="S4040" t="str">
            <v>Natural Gas</v>
          </cell>
        </row>
        <row r="4041">
          <cell r="A4041" t="str">
            <v>NY</v>
          </cell>
          <cell r="F4041">
            <v>2017</v>
          </cell>
          <cell r="N4041">
            <v>10299.174000000001</v>
          </cell>
          <cell r="R4041">
            <v>173311.54300000001</v>
          </cell>
          <cell r="S4041" t="str">
            <v>Natural Gas</v>
          </cell>
        </row>
        <row r="4042">
          <cell r="A4042" t="str">
            <v>NY</v>
          </cell>
          <cell r="F4042">
            <v>2018</v>
          </cell>
          <cell r="N4042">
            <v>16564.261999999999</v>
          </cell>
          <cell r="R4042">
            <v>278724.11300000001</v>
          </cell>
          <cell r="S4042" t="str">
            <v>Natural Gas</v>
          </cell>
        </row>
        <row r="4043">
          <cell r="A4043" t="str">
            <v>NY</v>
          </cell>
          <cell r="F4043">
            <v>2019</v>
          </cell>
          <cell r="N4043">
            <v>10963.147999999999</v>
          </cell>
          <cell r="R4043">
            <v>184488.76199999999</v>
          </cell>
          <cell r="S4043" t="str">
            <v>Natural Gas</v>
          </cell>
        </row>
        <row r="4044">
          <cell r="A4044" t="str">
            <v>NY</v>
          </cell>
          <cell r="F4044">
            <v>2020</v>
          </cell>
          <cell r="N4044">
            <v>22376.564999999999</v>
          </cell>
          <cell r="R4044">
            <v>376533.66200000001</v>
          </cell>
          <cell r="S4044" t="str">
            <v>Natural Gas</v>
          </cell>
        </row>
        <row r="4045">
          <cell r="A4045" t="str">
            <v>NY</v>
          </cell>
          <cell r="F4045">
            <v>2021</v>
          </cell>
          <cell r="N4045">
            <v>24640.638999999999</v>
          </cell>
          <cell r="R4045">
            <v>414699.87599999999</v>
          </cell>
          <cell r="S4045" t="str">
            <v>Natural Gas</v>
          </cell>
        </row>
        <row r="4046">
          <cell r="A4046" t="str">
            <v>NY</v>
          </cell>
          <cell r="F4046">
            <v>2022</v>
          </cell>
          <cell r="N4046">
            <v>39187.425000000003</v>
          </cell>
          <cell r="R4046">
            <v>659404.04599999997</v>
          </cell>
          <cell r="S4046" t="str">
            <v>Natural Gas</v>
          </cell>
        </row>
        <row r="4047">
          <cell r="A4047" t="str">
            <v>NY</v>
          </cell>
          <cell r="F4047">
            <v>2023</v>
          </cell>
          <cell r="N4047">
            <v>37882.33</v>
          </cell>
          <cell r="R4047">
            <v>637428.31299999997</v>
          </cell>
          <cell r="S4047" t="str">
            <v>Natural Gas</v>
          </cell>
        </row>
        <row r="4048">
          <cell r="A4048" t="str">
            <v>NY</v>
          </cell>
          <cell r="F4048">
            <v>2009</v>
          </cell>
          <cell r="N4048">
            <v>5595.7439999999997</v>
          </cell>
          <cell r="R4048">
            <v>94160.456000000006</v>
          </cell>
          <cell r="S4048" t="str">
            <v>Natural Gas</v>
          </cell>
        </row>
        <row r="4049">
          <cell r="A4049" t="str">
            <v>NY</v>
          </cell>
          <cell r="F4049">
            <v>2010</v>
          </cell>
          <cell r="N4049">
            <v>14743.841</v>
          </cell>
          <cell r="R4049">
            <v>248018.91399999999</v>
          </cell>
          <cell r="S4049" t="str">
            <v>Natural Gas</v>
          </cell>
        </row>
        <row r="4050">
          <cell r="A4050" t="str">
            <v>NY</v>
          </cell>
          <cell r="F4050">
            <v>2011</v>
          </cell>
          <cell r="N4050">
            <v>12440.271000000001</v>
          </cell>
          <cell r="R4050">
            <v>209347.32</v>
          </cell>
          <cell r="S4050" t="str">
            <v>Natural Gas</v>
          </cell>
        </row>
        <row r="4051">
          <cell r="A4051" t="str">
            <v>NY</v>
          </cell>
          <cell r="F4051">
            <v>2012</v>
          </cell>
          <cell r="N4051">
            <v>15146.977999999999</v>
          </cell>
          <cell r="R4051">
            <v>254888.842</v>
          </cell>
          <cell r="S4051" t="str">
            <v>Natural Gas</v>
          </cell>
        </row>
        <row r="4052">
          <cell r="A4052" t="str">
            <v>NY</v>
          </cell>
          <cell r="F4052">
            <v>2013</v>
          </cell>
          <cell r="N4052">
            <v>16670.401999999998</v>
          </cell>
          <cell r="R4052">
            <v>280505.69900000002</v>
          </cell>
          <cell r="S4052" t="str">
            <v>Natural Gas</v>
          </cell>
        </row>
        <row r="4053">
          <cell r="A4053" t="str">
            <v>NY</v>
          </cell>
          <cell r="F4053">
            <v>2014</v>
          </cell>
          <cell r="N4053">
            <v>13286.475</v>
          </cell>
          <cell r="R4053">
            <v>223570.91099999999</v>
          </cell>
          <cell r="S4053" t="str">
            <v>Natural Gas</v>
          </cell>
        </row>
        <row r="4054">
          <cell r="A4054" t="str">
            <v>NY</v>
          </cell>
          <cell r="F4054">
            <v>2015</v>
          </cell>
          <cell r="N4054">
            <v>14921.124</v>
          </cell>
          <cell r="R4054">
            <v>251077.91399999999</v>
          </cell>
          <cell r="S4054" t="str">
            <v>Natural Gas</v>
          </cell>
        </row>
        <row r="4055">
          <cell r="A4055" t="str">
            <v>NY</v>
          </cell>
          <cell r="F4055">
            <v>2016</v>
          </cell>
          <cell r="N4055">
            <v>13106.986000000001</v>
          </cell>
          <cell r="R4055">
            <v>220546.46900000001</v>
          </cell>
          <cell r="S4055" t="str">
            <v>Natural Gas</v>
          </cell>
        </row>
        <row r="4056">
          <cell r="A4056" t="str">
            <v>NY</v>
          </cell>
          <cell r="F4056">
            <v>2017</v>
          </cell>
          <cell r="N4056">
            <v>8278.2360000000008</v>
          </cell>
          <cell r="R4056">
            <v>139314.94899999999</v>
          </cell>
          <cell r="S4056" t="str">
            <v>Natural Gas</v>
          </cell>
        </row>
        <row r="4057">
          <cell r="A4057" t="str">
            <v>NY</v>
          </cell>
          <cell r="F4057">
            <v>2018</v>
          </cell>
          <cell r="N4057">
            <v>9186.7729999999992</v>
          </cell>
          <cell r="R4057">
            <v>154577.19699999999</v>
          </cell>
          <cell r="S4057" t="str">
            <v>Natural Gas</v>
          </cell>
        </row>
        <row r="4058">
          <cell r="A4058" t="str">
            <v>NY</v>
          </cell>
          <cell r="F4058">
            <v>2019</v>
          </cell>
          <cell r="N4058">
            <v>7711.3270000000002</v>
          </cell>
          <cell r="R4058">
            <v>129754.01</v>
          </cell>
          <cell r="S4058" t="str">
            <v>Natural Gas</v>
          </cell>
        </row>
        <row r="4059">
          <cell r="A4059" t="str">
            <v>NY</v>
          </cell>
          <cell r="F4059">
            <v>2020</v>
          </cell>
          <cell r="N4059">
            <v>17682.062000000002</v>
          </cell>
          <cell r="R4059">
            <v>297531.48200000002</v>
          </cell>
          <cell r="S4059" t="str">
            <v>Natural Gas</v>
          </cell>
        </row>
        <row r="4060">
          <cell r="A4060" t="str">
            <v>NY</v>
          </cell>
          <cell r="F4060">
            <v>2021</v>
          </cell>
          <cell r="N4060">
            <v>23110.834999999999</v>
          </cell>
          <cell r="R4060">
            <v>388887.22100000002</v>
          </cell>
          <cell r="S4060" t="str">
            <v>Natural Gas</v>
          </cell>
        </row>
        <row r="4061">
          <cell r="A4061" t="str">
            <v>NY</v>
          </cell>
          <cell r="F4061">
            <v>2022</v>
          </cell>
          <cell r="N4061">
            <v>34445.661</v>
          </cell>
          <cell r="R4061">
            <v>579630.36199999996</v>
          </cell>
          <cell r="S4061" t="str">
            <v>Natural Gas</v>
          </cell>
        </row>
        <row r="4062">
          <cell r="A4062" t="str">
            <v>NY</v>
          </cell>
          <cell r="F4062">
            <v>2023</v>
          </cell>
          <cell r="N4062">
            <v>25299.504000000001</v>
          </cell>
          <cell r="R4062">
            <v>425739.4</v>
          </cell>
          <cell r="S4062" t="str">
            <v>Natural Gas</v>
          </cell>
        </row>
        <row r="4063">
          <cell r="A4063" t="str">
            <v>NY</v>
          </cell>
          <cell r="F4063">
            <v>2009</v>
          </cell>
          <cell r="N4063">
            <v>4324.9049999999997</v>
          </cell>
          <cell r="R4063">
            <v>72785.686000000002</v>
          </cell>
          <cell r="S4063" t="str">
            <v>Natural Gas</v>
          </cell>
        </row>
        <row r="4064">
          <cell r="A4064" t="str">
            <v>NY</v>
          </cell>
          <cell r="F4064">
            <v>2010</v>
          </cell>
          <cell r="N4064">
            <v>13112.056</v>
          </cell>
          <cell r="R4064">
            <v>220637.89300000001</v>
          </cell>
          <cell r="S4064" t="str">
            <v>Natural Gas</v>
          </cell>
        </row>
        <row r="4065">
          <cell r="A4065" t="str">
            <v>NY</v>
          </cell>
          <cell r="F4065">
            <v>2011</v>
          </cell>
          <cell r="N4065">
            <v>7348.14</v>
          </cell>
          <cell r="R4065">
            <v>123656.356</v>
          </cell>
          <cell r="S4065" t="str">
            <v>Natural Gas</v>
          </cell>
        </row>
        <row r="4066">
          <cell r="A4066" t="str">
            <v>NY</v>
          </cell>
          <cell r="F4066">
            <v>2012</v>
          </cell>
          <cell r="N4066">
            <v>14442.914000000001</v>
          </cell>
          <cell r="R4066">
            <v>243047.18100000001</v>
          </cell>
          <cell r="S4066" t="str">
            <v>Natural Gas</v>
          </cell>
        </row>
        <row r="4067">
          <cell r="A4067" t="str">
            <v>NY</v>
          </cell>
          <cell r="F4067">
            <v>2013</v>
          </cell>
          <cell r="N4067">
            <v>14195.888999999999</v>
          </cell>
          <cell r="R4067">
            <v>238883.39</v>
          </cell>
          <cell r="S4067" t="str">
            <v>Natural Gas</v>
          </cell>
        </row>
        <row r="4068">
          <cell r="A4068" t="str">
            <v>NY</v>
          </cell>
          <cell r="F4068">
            <v>2014</v>
          </cell>
          <cell r="N4068">
            <v>19290.692999999999</v>
          </cell>
          <cell r="R4068">
            <v>324595.74200000003</v>
          </cell>
          <cell r="S4068" t="str">
            <v>Natural Gas</v>
          </cell>
        </row>
        <row r="4069">
          <cell r="A4069" t="str">
            <v>NY</v>
          </cell>
          <cell r="F4069">
            <v>2015</v>
          </cell>
          <cell r="N4069">
            <v>15383.84</v>
          </cell>
          <cell r="R4069">
            <v>258867.84099999999</v>
          </cell>
          <cell r="S4069" t="str">
            <v>Natural Gas</v>
          </cell>
        </row>
        <row r="4070">
          <cell r="A4070" t="str">
            <v>NY</v>
          </cell>
          <cell r="F4070">
            <v>2016</v>
          </cell>
          <cell r="N4070">
            <v>14731.349</v>
          </cell>
          <cell r="R4070">
            <v>247905.446</v>
          </cell>
          <cell r="S4070" t="str">
            <v>Natural Gas</v>
          </cell>
        </row>
        <row r="4071">
          <cell r="A4071" t="str">
            <v>NY</v>
          </cell>
          <cell r="F4071">
            <v>2017</v>
          </cell>
          <cell r="N4071">
            <v>8335.8829999999998</v>
          </cell>
          <cell r="R4071">
            <v>140277.986</v>
          </cell>
          <cell r="S4071" t="str">
            <v>Natural Gas</v>
          </cell>
        </row>
        <row r="4072">
          <cell r="A4072" t="str">
            <v>NY</v>
          </cell>
          <cell r="F4072">
            <v>2018</v>
          </cell>
          <cell r="N4072">
            <v>17110.57</v>
          </cell>
          <cell r="R4072">
            <v>287892.31599999999</v>
          </cell>
          <cell r="S4072" t="str">
            <v>Natural Gas</v>
          </cell>
        </row>
        <row r="4073">
          <cell r="A4073" t="str">
            <v>NY</v>
          </cell>
          <cell r="F4073">
            <v>2019</v>
          </cell>
          <cell r="N4073">
            <v>11348.23</v>
          </cell>
          <cell r="R4073">
            <v>190972.95600000001</v>
          </cell>
          <cell r="S4073" t="str">
            <v>Natural Gas</v>
          </cell>
        </row>
        <row r="4074">
          <cell r="A4074" t="str">
            <v>NY</v>
          </cell>
          <cell r="F4074">
            <v>2020</v>
          </cell>
          <cell r="N4074">
            <v>22171.293000000001</v>
          </cell>
          <cell r="R4074">
            <v>373063.45899999997</v>
          </cell>
          <cell r="S4074" t="str">
            <v>Natural Gas</v>
          </cell>
        </row>
        <row r="4075">
          <cell r="A4075" t="str">
            <v>NY</v>
          </cell>
          <cell r="F4075">
            <v>2021</v>
          </cell>
          <cell r="N4075">
            <v>25153.254000000001</v>
          </cell>
          <cell r="R4075">
            <v>423236.52</v>
          </cell>
          <cell r="S4075" t="str">
            <v>Natural Gas</v>
          </cell>
        </row>
        <row r="4076">
          <cell r="A4076" t="str">
            <v>NY</v>
          </cell>
          <cell r="F4076">
            <v>2022</v>
          </cell>
          <cell r="N4076">
            <v>39842.023999999998</v>
          </cell>
          <cell r="R4076">
            <v>670406.44700000004</v>
          </cell>
          <cell r="S4076" t="str">
            <v>Natural Gas</v>
          </cell>
        </row>
        <row r="4077">
          <cell r="A4077" t="str">
            <v>NY</v>
          </cell>
          <cell r="F4077">
            <v>2023</v>
          </cell>
          <cell r="N4077">
            <v>37074.550000000003</v>
          </cell>
          <cell r="R4077">
            <v>623843.29599999997</v>
          </cell>
          <cell r="S4077" t="str">
            <v>Natural Gas</v>
          </cell>
        </row>
        <row r="4078">
          <cell r="A4078" t="str">
            <v>NY</v>
          </cell>
          <cell r="F4078">
            <v>2009</v>
          </cell>
          <cell r="N4078">
            <v>4807.3580000000002</v>
          </cell>
          <cell r="R4078">
            <v>80886.482999999993</v>
          </cell>
          <cell r="S4078" t="str">
            <v>Natural Gas</v>
          </cell>
        </row>
        <row r="4079">
          <cell r="A4079" t="str">
            <v>NY</v>
          </cell>
          <cell r="F4079">
            <v>2010</v>
          </cell>
          <cell r="N4079">
            <v>13667.537</v>
          </cell>
          <cell r="R4079">
            <v>229987.967</v>
          </cell>
          <cell r="S4079" t="str">
            <v>Natural Gas</v>
          </cell>
        </row>
        <row r="4080">
          <cell r="A4080" t="str">
            <v>NY</v>
          </cell>
          <cell r="F4080">
            <v>2011</v>
          </cell>
          <cell r="N4080">
            <v>12587.606</v>
          </cell>
          <cell r="R4080">
            <v>211823.152</v>
          </cell>
          <cell r="S4080" t="str">
            <v>Natural Gas</v>
          </cell>
        </row>
        <row r="4081">
          <cell r="A4081" t="str">
            <v>NY</v>
          </cell>
          <cell r="F4081">
            <v>2012</v>
          </cell>
          <cell r="N4081">
            <v>16522.971000000001</v>
          </cell>
          <cell r="R4081">
            <v>278006.97200000001</v>
          </cell>
          <cell r="S4081" t="str">
            <v>Natural Gas</v>
          </cell>
        </row>
        <row r="4082">
          <cell r="A4082" t="str">
            <v>NY</v>
          </cell>
          <cell r="F4082">
            <v>2013</v>
          </cell>
          <cell r="N4082">
            <v>12422.12</v>
          </cell>
          <cell r="R4082">
            <v>209006.79500000001</v>
          </cell>
          <cell r="S4082" t="str">
            <v>Natural Gas</v>
          </cell>
        </row>
        <row r="4083">
          <cell r="A4083" t="str">
            <v>NY</v>
          </cell>
          <cell r="F4083">
            <v>2014</v>
          </cell>
          <cell r="N4083">
            <v>14985.486999999999</v>
          </cell>
          <cell r="R4083">
            <v>252153.88800000001</v>
          </cell>
          <cell r="S4083" t="str">
            <v>Natural Gas</v>
          </cell>
        </row>
        <row r="4084">
          <cell r="A4084" t="str">
            <v>NY</v>
          </cell>
          <cell r="F4084">
            <v>2015</v>
          </cell>
          <cell r="N4084">
            <v>12932.117</v>
          </cell>
          <cell r="R4084">
            <v>217579.61</v>
          </cell>
          <cell r="S4084" t="str">
            <v>Natural Gas</v>
          </cell>
        </row>
        <row r="4085">
          <cell r="A4085" t="str">
            <v>NY</v>
          </cell>
          <cell r="F4085">
            <v>2016</v>
          </cell>
          <cell r="N4085">
            <v>15031.343999999999</v>
          </cell>
          <cell r="R4085">
            <v>252920.554</v>
          </cell>
          <cell r="S4085" t="str">
            <v>Natural Gas</v>
          </cell>
        </row>
        <row r="4086">
          <cell r="A4086" t="str">
            <v>NY</v>
          </cell>
          <cell r="F4086">
            <v>2017</v>
          </cell>
          <cell r="N4086">
            <v>6865.4040000000005</v>
          </cell>
          <cell r="R4086">
            <v>115522.86</v>
          </cell>
          <cell r="S4086" t="str">
            <v>Natural Gas</v>
          </cell>
        </row>
        <row r="4087">
          <cell r="A4087" t="str">
            <v>NY</v>
          </cell>
          <cell r="F4087">
            <v>2018</v>
          </cell>
          <cell r="N4087">
            <v>9591.8310000000001</v>
          </cell>
          <cell r="R4087">
            <v>161393.82800000001</v>
          </cell>
          <cell r="S4087" t="str">
            <v>Natural Gas</v>
          </cell>
        </row>
        <row r="4088">
          <cell r="A4088" t="str">
            <v>NY</v>
          </cell>
          <cell r="F4088">
            <v>2019</v>
          </cell>
          <cell r="N4088">
            <v>7309.8289999999997</v>
          </cell>
          <cell r="R4088">
            <v>123000.963</v>
          </cell>
          <cell r="S4088" t="str">
            <v>Natural Gas</v>
          </cell>
        </row>
        <row r="4089">
          <cell r="A4089" t="str">
            <v>NY</v>
          </cell>
          <cell r="F4089">
            <v>2020</v>
          </cell>
          <cell r="N4089">
            <v>14253.406000000001</v>
          </cell>
          <cell r="R4089">
            <v>239852.72899999999</v>
          </cell>
          <cell r="S4089" t="str">
            <v>Natural Gas</v>
          </cell>
        </row>
        <row r="4090">
          <cell r="A4090" t="str">
            <v>NY</v>
          </cell>
          <cell r="F4090">
            <v>2021</v>
          </cell>
          <cell r="N4090">
            <v>20675.161</v>
          </cell>
          <cell r="R4090">
            <v>347903.43</v>
          </cell>
          <cell r="S4090" t="str">
            <v>Natural Gas</v>
          </cell>
        </row>
        <row r="4091">
          <cell r="A4091" t="str">
            <v>NY</v>
          </cell>
          <cell r="F4091">
            <v>2022</v>
          </cell>
          <cell r="N4091">
            <v>34667.08</v>
          </cell>
          <cell r="R4091">
            <v>583347.70799999998</v>
          </cell>
          <cell r="S4091" t="str">
            <v>Natural Gas</v>
          </cell>
        </row>
        <row r="4092">
          <cell r="A4092" t="str">
            <v>NY</v>
          </cell>
          <cell r="F4092">
            <v>2023</v>
          </cell>
          <cell r="N4092">
            <v>22061.463</v>
          </cell>
          <cell r="R4092">
            <v>371223.42499999999</v>
          </cell>
          <cell r="S4092" t="str">
            <v>Natural Gas</v>
          </cell>
        </row>
        <row r="4093">
          <cell r="A4093" t="str">
            <v>NY</v>
          </cell>
          <cell r="F4093">
            <v>2009</v>
          </cell>
          <cell r="N4093">
            <v>7565.9740000000002</v>
          </cell>
          <cell r="R4093">
            <v>127312.493</v>
          </cell>
          <cell r="S4093" t="str">
            <v>Natural Gas</v>
          </cell>
        </row>
        <row r="4094">
          <cell r="A4094" t="str">
            <v>NY</v>
          </cell>
          <cell r="F4094">
            <v>2010</v>
          </cell>
          <cell r="N4094">
            <v>31757.866000000002</v>
          </cell>
          <cell r="R4094">
            <v>534363.47499999998</v>
          </cell>
          <cell r="S4094" t="str">
            <v>Natural Gas</v>
          </cell>
        </row>
        <row r="4095">
          <cell r="A4095" t="str">
            <v>NY</v>
          </cell>
          <cell r="F4095">
            <v>2011</v>
          </cell>
          <cell r="N4095">
            <v>49923.934999999998</v>
          </cell>
          <cell r="R4095">
            <v>840080.24399999995</v>
          </cell>
          <cell r="S4095" t="str">
            <v>Natural Gas</v>
          </cell>
        </row>
        <row r="4096">
          <cell r="A4096" t="str">
            <v>NY</v>
          </cell>
          <cell r="F4096">
            <v>2012</v>
          </cell>
          <cell r="N4096">
            <v>29434.865000000002</v>
          </cell>
          <cell r="R4096">
            <v>495296.82799999998</v>
          </cell>
          <cell r="S4096" t="str">
            <v>Natural Gas</v>
          </cell>
        </row>
        <row r="4097">
          <cell r="A4097" t="str">
            <v>NY</v>
          </cell>
          <cell r="F4097">
            <v>2013</v>
          </cell>
          <cell r="N4097">
            <v>29133.695</v>
          </cell>
          <cell r="R4097">
            <v>490244.95299999998</v>
          </cell>
          <cell r="S4097" t="str">
            <v>Natural Gas</v>
          </cell>
        </row>
        <row r="4098">
          <cell r="A4098" t="str">
            <v>NY</v>
          </cell>
          <cell r="F4098">
            <v>2014</v>
          </cell>
          <cell r="N4098">
            <v>22836.469000000001</v>
          </cell>
          <cell r="R4098">
            <v>384262.576</v>
          </cell>
          <cell r="S4098" t="str">
            <v>Natural Gas</v>
          </cell>
        </row>
        <row r="4099">
          <cell r="A4099" t="str">
            <v>NY</v>
          </cell>
          <cell r="F4099">
            <v>2015</v>
          </cell>
          <cell r="N4099">
            <v>20358.663</v>
          </cell>
          <cell r="R4099">
            <v>342582.908</v>
          </cell>
          <cell r="S4099" t="str">
            <v>Natural Gas</v>
          </cell>
        </row>
        <row r="4100">
          <cell r="A4100" t="str">
            <v>NY</v>
          </cell>
          <cell r="F4100">
            <v>2016</v>
          </cell>
          <cell r="N4100">
            <v>29026.896000000001</v>
          </cell>
          <cell r="R4100">
            <v>488432.61099999998</v>
          </cell>
          <cell r="S4100" t="str">
            <v>Natural Gas</v>
          </cell>
        </row>
        <row r="4101">
          <cell r="A4101" t="str">
            <v>NY</v>
          </cell>
          <cell r="F4101">
            <v>2017</v>
          </cell>
          <cell r="N4101">
            <v>24708.673999999999</v>
          </cell>
          <cell r="R4101">
            <v>415751.28899999999</v>
          </cell>
          <cell r="S4101" t="str">
            <v>Natural Gas</v>
          </cell>
        </row>
        <row r="4102">
          <cell r="A4102" t="str">
            <v>NY</v>
          </cell>
          <cell r="F4102">
            <v>2018</v>
          </cell>
          <cell r="N4102">
            <v>34161.247000000003</v>
          </cell>
          <cell r="R4102">
            <v>574802.14099999995</v>
          </cell>
          <cell r="S4102" t="str">
            <v>Natural Gas</v>
          </cell>
        </row>
        <row r="4103">
          <cell r="A4103" t="str">
            <v>NY</v>
          </cell>
          <cell r="F4103">
            <v>2019</v>
          </cell>
          <cell r="N4103">
            <v>20278.177</v>
          </cell>
          <cell r="R4103">
            <v>341197.42599999998</v>
          </cell>
          <cell r="S4103" t="str">
            <v>Natural Gas</v>
          </cell>
        </row>
        <row r="4104">
          <cell r="A4104" t="str">
            <v>NY</v>
          </cell>
          <cell r="F4104">
            <v>2020</v>
          </cell>
          <cell r="N4104">
            <v>30911.431</v>
          </cell>
          <cell r="R4104">
            <v>520139.49400000001</v>
          </cell>
          <cell r="S4104" t="str">
            <v>Natural Gas</v>
          </cell>
        </row>
        <row r="4105">
          <cell r="A4105" t="str">
            <v>NY</v>
          </cell>
          <cell r="F4105">
            <v>2021</v>
          </cell>
          <cell r="N4105">
            <v>22382.225999999999</v>
          </cell>
          <cell r="R4105">
            <v>376628.12</v>
          </cell>
          <cell r="S4105" t="str">
            <v>Natural Gas</v>
          </cell>
        </row>
        <row r="4106">
          <cell r="A4106" t="str">
            <v>NY</v>
          </cell>
          <cell r="F4106">
            <v>2022</v>
          </cell>
          <cell r="N4106">
            <v>45636.231</v>
          </cell>
          <cell r="R4106">
            <v>767899.34900000005</v>
          </cell>
          <cell r="S4106" t="str">
            <v>Natural Gas</v>
          </cell>
        </row>
        <row r="4107">
          <cell r="A4107" t="str">
            <v>NY</v>
          </cell>
          <cell r="F4107">
            <v>2023</v>
          </cell>
          <cell r="N4107">
            <v>20605.689999999999</v>
          </cell>
          <cell r="R4107">
            <v>346737.05099999998</v>
          </cell>
          <cell r="S4107" t="str">
            <v>Natural Gas</v>
          </cell>
        </row>
        <row r="4108">
          <cell r="A4108" t="str">
            <v>DE</v>
          </cell>
          <cell r="F4108">
            <v>2009</v>
          </cell>
          <cell r="N4108">
            <v>7995.0309999999999</v>
          </cell>
          <cell r="R4108">
            <v>134304.33300000001</v>
          </cell>
          <cell r="S4108" t="str">
            <v>Natural Gas</v>
          </cell>
        </row>
        <row r="4109">
          <cell r="A4109" t="str">
            <v>DE</v>
          </cell>
          <cell r="F4109">
            <v>2010</v>
          </cell>
          <cell r="N4109">
            <v>18547.281999999999</v>
          </cell>
          <cell r="R4109">
            <v>309326.94099999999</v>
          </cell>
          <cell r="S4109" t="str">
            <v>Natural Gas</v>
          </cell>
        </row>
        <row r="4110">
          <cell r="A4110" t="str">
            <v>DE</v>
          </cell>
          <cell r="F4110">
            <v>2011</v>
          </cell>
          <cell r="N4110">
            <v>11846.876</v>
          </cell>
          <cell r="R4110">
            <v>194330.37100000001</v>
          </cell>
          <cell r="S4110" t="str">
            <v>Natural Gas</v>
          </cell>
        </row>
        <row r="4111">
          <cell r="A4111" t="str">
            <v>DE</v>
          </cell>
          <cell r="F4111">
            <v>2012</v>
          </cell>
          <cell r="N4111">
            <v>6339.3370000000004</v>
          </cell>
          <cell r="R4111">
            <v>103288.159</v>
          </cell>
          <cell r="S4111" t="str">
            <v>Natural Gas</v>
          </cell>
        </row>
        <row r="4112">
          <cell r="A4112" t="str">
            <v>DE</v>
          </cell>
          <cell r="F4112">
            <v>2013</v>
          </cell>
          <cell r="N4112">
            <v>6779.44</v>
          </cell>
          <cell r="R4112">
            <v>113449.68399999999</v>
          </cell>
          <cell r="S4112" t="str">
            <v>Natural Gas</v>
          </cell>
        </row>
        <row r="4113">
          <cell r="A4113" t="str">
            <v>DE</v>
          </cell>
          <cell r="F4113">
            <v>2014</v>
          </cell>
          <cell r="N4113">
            <v>15083.807000000001</v>
          </cell>
          <cell r="R4113">
            <v>231670.60200000001</v>
          </cell>
          <cell r="S4113" t="str">
            <v>Natural Gas</v>
          </cell>
        </row>
        <row r="4114">
          <cell r="A4114" t="str">
            <v>DE</v>
          </cell>
          <cell r="F4114">
            <v>2015</v>
          </cell>
          <cell r="N4114">
            <v>13435.359</v>
          </cell>
          <cell r="R4114">
            <v>216812.71400000001</v>
          </cell>
          <cell r="S4114" t="str">
            <v>Natural Gas</v>
          </cell>
        </row>
        <row r="4115">
          <cell r="A4115" t="str">
            <v>DE</v>
          </cell>
          <cell r="F4115">
            <v>2016</v>
          </cell>
          <cell r="N4115">
            <v>24468.398000000001</v>
          </cell>
          <cell r="R4115">
            <v>394589.67700000003</v>
          </cell>
          <cell r="S4115" t="str">
            <v>Natural Gas</v>
          </cell>
        </row>
        <row r="4116">
          <cell r="A4116" t="str">
            <v>DE</v>
          </cell>
          <cell r="F4116">
            <v>2017</v>
          </cell>
          <cell r="N4116">
            <v>6920.9769999999999</v>
          </cell>
          <cell r="R4116">
            <v>110828.85</v>
          </cell>
          <cell r="S4116" t="str">
            <v>Natural Gas</v>
          </cell>
        </row>
        <row r="4117">
          <cell r="A4117" t="str">
            <v>DE</v>
          </cell>
          <cell r="F4117">
            <v>2018</v>
          </cell>
          <cell r="N4117">
            <v>12189.894</v>
          </cell>
          <cell r="R4117">
            <v>193480.149</v>
          </cell>
          <cell r="S4117" t="str">
            <v>Natural Gas</v>
          </cell>
        </row>
        <row r="4118">
          <cell r="A4118" t="str">
            <v>DE</v>
          </cell>
          <cell r="F4118">
            <v>2019</v>
          </cell>
          <cell r="N4118">
            <v>11233.473</v>
          </cell>
          <cell r="R4118">
            <v>188469.90299999999</v>
          </cell>
          <cell r="S4118" t="str">
            <v>Natural Gas</v>
          </cell>
        </row>
        <row r="4119">
          <cell r="A4119" t="str">
            <v>DE</v>
          </cell>
          <cell r="F4119">
            <v>2020</v>
          </cell>
          <cell r="N4119">
            <v>8584.7510000000002</v>
          </cell>
          <cell r="R4119">
            <v>142723.62700000001</v>
          </cell>
          <cell r="S4119" t="str">
            <v>Natural Gas</v>
          </cell>
        </row>
        <row r="4120">
          <cell r="A4120" t="str">
            <v>DE</v>
          </cell>
          <cell r="F4120">
            <v>2021</v>
          </cell>
          <cell r="N4120">
            <v>6510.3519999999999</v>
          </cell>
          <cell r="R4120">
            <v>105221.74099999999</v>
          </cell>
          <cell r="S4120" t="str">
            <v>Natural Gas</v>
          </cell>
        </row>
        <row r="4121">
          <cell r="A4121" t="str">
            <v>DE</v>
          </cell>
          <cell r="F4121">
            <v>2022</v>
          </cell>
          <cell r="N4121">
            <v>16738.368999999999</v>
          </cell>
          <cell r="R4121">
            <v>258838.86600000001</v>
          </cell>
          <cell r="S4121" t="str">
            <v>Natural Gas</v>
          </cell>
        </row>
        <row r="4122">
          <cell r="A4122" t="str">
            <v>DE</v>
          </cell>
          <cell r="F4122">
            <v>2023</v>
          </cell>
          <cell r="N4122">
            <v>4648.2529999999997</v>
          </cell>
          <cell r="R4122">
            <v>76055.167000000001</v>
          </cell>
          <cell r="S4122" t="str">
            <v>Natural Gas</v>
          </cell>
        </row>
        <row r="4123">
          <cell r="A4123" t="str">
            <v>DE</v>
          </cell>
          <cell r="F4123">
            <v>2012</v>
          </cell>
          <cell r="N4123">
            <v>1579.3230000000001</v>
          </cell>
          <cell r="R4123">
            <v>22962.03</v>
          </cell>
          <cell r="S4123" t="str">
            <v>Natural Gas</v>
          </cell>
        </row>
        <row r="4124">
          <cell r="A4124" t="str">
            <v>DE</v>
          </cell>
          <cell r="F4124">
            <v>2013</v>
          </cell>
          <cell r="N4124">
            <v>7242.8670000000002</v>
          </cell>
          <cell r="R4124">
            <v>121586.399</v>
          </cell>
          <cell r="S4124" t="str">
            <v>Natural Gas</v>
          </cell>
        </row>
        <row r="4125">
          <cell r="A4125" t="str">
            <v>DE</v>
          </cell>
          <cell r="F4125">
            <v>2014</v>
          </cell>
          <cell r="N4125">
            <v>12438.473</v>
          </cell>
          <cell r="R4125">
            <v>197352.68400000001</v>
          </cell>
          <cell r="S4125" t="str">
            <v>Natural Gas</v>
          </cell>
        </row>
        <row r="4126">
          <cell r="A4126" t="str">
            <v>DE</v>
          </cell>
          <cell r="F4126">
            <v>2015</v>
          </cell>
          <cell r="N4126">
            <v>13135.118</v>
          </cell>
          <cell r="R4126">
            <v>211315.16500000001</v>
          </cell>
          <cell r="S4126" t="str">
            <v>Natural Gas</v>
          </cell>
        </row>
        <row r="4127">
          <cell r="A4127" t="str">
            <v>DE</v>
          </cell>
          <cell r="F4127">
            <v>2016</v>
          </cell>
          <cell r="N4127">
            <v>23978.581999999999</v>
          </cell>
          <cell r="R4127">
            <v>385587.80099999998</v>
          </cell>
          <cell r="S4127" t="str">
            <v>Natural Gas</v>
          </cell>
        </row>
        <row r="4128">
          <cell r="A4128" t="str">
            <v>DE</v>
          </cell>
          <cell r="F4128">
            <v>2017</v>
          </cell>
          <cell r="N4128">
            <v>6171.7030000000004</v>
          </cell>
          <cell r="R4128">
            <v>99267.505000000005</v>
          </cell>
          <cell r="S4128" t="str">
            <v>Natural Gas</v>
          </cell>
        </row>
        <row r="4129">
          <cell r="A4129" t="str">
            <v>DE</v>
          </cell>
          <cell r="F4129">
            <v>2018</v>
          </cell>
          <cell r="N4129">
            <v>9447.9210000000003</v>
          </cell>
          <cell r="R4129">
            <v>146454.80300000001</v>
          </cell>
          <cell r="S4129" t="str">
            <v>Natural Gas</v>
          </cell>
        </row>
        <row r="4130">
          <cell r="A4130" t="str">
            <v>DE</v>
          </cell>
          <cell r="F4130">
            <v>2019</v>
          </cell>
          <cell r="N4130">
            <v>7972.317</v>
          </cell>
          <cell r="R4130">
            <v>133516.39000000001</v>
          </cell>
          <cell r="S4130" t="str">
            <v>Natural Gas</v>
          </cell>
        </row>
        <row r="4131">
          <cell r="A4131" t="str">
            <v>DE</v>
          </cell>
          <cell r="F4131">
            <v>2020</v>
          </cell>
          <cell r="N4131">
            <v>10638.382</v>
          </cell>
          <cell r="R4131">
            <v>177838.57800000001</v>
          </cell>
          <cell r="S4131" t="str">
            <v>Natural Gas</v>
          </cell>
        </row>
        <row r="4132">
          <cell r="A4132" t="str">
            <v>DE</v>
          </cell>
          <cell r="F4132">
            <v>2021</v>
          </cell>
          <cell r="N4132">
            <v>9219.3040000000001</v>
          </cell>
          <cell r="R4132">
            <v>152055.353</v>
          </cell>
          <cell r="S4132" t="str">
            <v>Natural Gas</v>
          </cell>
        </row>
        <row r="4133">
          <cell r="A4133" t="str">
            <v>DE</v>
          </cell>
          <cell r="F4133">
            <v>2022</v>
          </cell>
          <cell r="N4133">
            <v>25988.075000000001</v>
          </cell>
          <cell r="R4133">
            <v>415252.00699999998</v>
          </cell>
          <cell r="S4133" t="str">
            <v>Natural Gas</v>
          </cell>
        </row>
        <row r="4134">
          <cell r="A4134" t="str">
            <v>DE</v>
          </cell>
          <cell r="F4134">
            <v>2023</v>
          </cell>
          <cell r="N4134">
            <v>7513.5330000000004</v>
          </cell>
          <cell r="R4134">
            <v>124267.98299999999</v>
          </cell>
          <cell r="S4134" t="str">
            <v>Natural Gas</v>
          </cell>
        </row>
        <row r="4135">
          <cell r="A4135" t="str">
            <v>NH</v>
          </cell>
          <cell r="F4135">
            <v>2009</v>
          </cell>
          <cell r="N4135">
            <v>197436.22700000001</v>
          </cell>
          <cell r="R4135">
            <v>2587904.5180000002</v>
          </cell>
          <cell r="S4135" t="str">
            <v>Residual Oil</v>
          </cell>
        </row>
        <row r="4136">
          <cell r="A4136" t="str">
            <v>NH</v>
          </cell>
          <cell r="F4136">
            <v>2010</v>
          </cell>
          <cell r="N4136">
            <v>216602.57500000001</v>
          </cell>
          <cell r="R4136">
            <v>3413619.1880000001</v>
          </cell>
          <cell r="S4136" t="str">
            <v>Residual Oil</v>
          </cell>
        </row>
        <row r="4137">
          <cell r="A4137" t="str">
            <v>NH</v>
          </cell>
          <cell r="F4137">
            <v>2011</v>
          </cell>
          <cell r="N4137">
            <v>127608.15</v>
          </cell>
          <cell r="R4137">
            <v>1871482.3589999999</v>
          </cell>
          <cell r="S4137" t="str">
            <v>Residual Oil</v>
          </cell>
        </row>
        <row r="4138">
          <cell r="A4138" t="str">
            <v>NH</v>
          </cell>
          <cell r="F4138">
            <v>2012</v>
          </cell>
          <cell r="N4138">
            <v>68600.156000000003</v>
          </cell>
          <cell r="R4138">
            <v>1078255.439</v>
          </cell>
          <cell r="S4138" t="str">
            <v>Residual Oil</v>
          </cell>
        </row>
        <row r="4139">
          <cell r="A4139" t="str">
            <v>NH</v>
          </cell>
          <cell r="F4139">
            <v>2013</v>
          </cell>
          <cell r="N4139">
            <v>89708.067999999999</v>
          </cell>
          <cell r="R4139">
            <v>1209521.3289999999</v>
          </cell>
          <cell r="S4139" t="str">
            <v>Residual Oil</v>
          </cell>
        </row>
        <row r="4140">
          <cell r="A4140" t="str">
            <v>NH</v>
          </cell>
          <cell r="F4140">
            <v>2014</v>
          </cell>
          <cell r="N4140">
            <v>137277.58900000001</v>
          </cell>
          <cell r="R4140">
            <v>1826093.193</v>
          </cell>
          <cell r="S4140" t="str">
            <v>Residual Oil</v>
          </cell>
        </row>
        <row r="4141">
          <cell r="A4141" t="str">
            <v>NH</v>
          </cell>
          <cell r="F4141">
            <v>2015</v>
          </cell>
          <cell r="N4141">
            <v>129085.806</v>
          </cell>
          <cell r="R4141">
            <v>1683536.851</v>
          </cell>
          <cell r="S4141" t="str">
            <v>Residual Oil</v>
          </cell>
        </row>
        <row r="4142">
          <cell r="A4142" t="str">
            <v>NH</v>
          </cell>
          <cell r="F4142">
            <v>2016</v>
          </cell>
          <cell r="N4142">
            <v>45104.697999999997</v>
          </cell>
          <cell r="R4142">
            <v>695698.95200000005</v>
          </cell>
          <cell r="S4142" t="str">
            <v>Residual Oil</v>
          </cell>
        </row>
        <row r="4143">
          <cell r="A4143" t="str">
            <v>NH</v>
          </cell>
          <cell r="F4143">
            <v>2017</v>
          </cell>
          <cell r="N4143">
            <v>43648.027999999998</v>
          </cell>
          <cell r="R4143">
            <v>663484.51599999995</v>
          </cell>
          <cell r="S4143" t="str">
            <v>Residual Oil</v>
          </cell>
        </row>
        <row r="4144">
          <cell r="A4144" t="str">
            <v>NH</v>
          </cell>
          <cell r="F4144">
            <v>2018</v>
          </cell>
          <cell r="N4144">
            <v>121120.336</v>
          </cell>
          <cell r="R4144">
            <v>1618617.7109999999</v>
          </cell>
          <cell r="S4144" t="str">
            <v>Residual Oil</v>
          </cell>
        </row>
        <row r="4145">
          <cell r="A4145" t="str">
            <v>NH</v>
          </cell>
          <cell r="F4145">
            <v>2019</v>
          </cell>
          <cell r="N4145">
            <v>6654.4129999999996</v>
          </cell>
          <cell r="R4145">
            <v>100698.08</v>
          </cell>
          <cell r="S4145" t="str">
            <v>Residual Oil</v>
          </cell>
        </row>
        <row r="4146">
          <cell r="A4146" t="str">
            <v>NH</v>
          </cell>
          <cell r="F4146">
            <v>2020</v>
          </cell>
          <cell r="N4146">
            <v>15086.255999999999</v>
          </cell>
          <cell r="R4146">
            <v>244344.516</v>
          </cell>
          <cell r="S4146" t="str">
            <v>Residual Oil</v>
          </cell>
        </row>
        <row r="4147">
          <cell r="A4147" t="str">
            <v>NH</v>
          </cell>
          <cell r="F4147">
            <v>2021</v>
          </cell>
          <cell r="N4147">
            <v>50607.084000000003</v>
          </cell>
          <cell r="R4147">
            <v>784320.61199999996</v>
          </cell>
          <cell r="S4147" t="str">
            <v>Residual Oil</v>
          </cell>
        </row>
        <row r="4148">
          <cell r="A4148" t="str">
            <v>NH</v>
          </cell>
          <cell r="F4148">
            <v>2022</v>
          </cell>
          <cell r="N4148">
            <v>134064.908</v>
          </cell>
          <cell r="R4148">
            <v>1769483.3130000001</v>
          </cell>
          <cell r="S4148" t="str">
            <v>Residual Oil</v>
          </cell>
        </row>
        <row r="4149">
          <cell r="A4149" t="str">
            <v>NH</v>
          </cell>
          <cell r="F4149">
            <v>2023</v>
          </cell>
          <cell r="N4149">
            <v>51438.771000000001</v>
          </cell>
          <cell r="R4149">
            <v>726233.97400000005</v>
          </cell>
          <cell r="S4149" t="str">
            <v>Residual Oil</v>
          </cell>
        </row>
        <row r="4150">
          <cell r="A4150" t="str">
            <v>NY</v>
          </cell>
          <cell r="F4150">
            <v>2009</v>
          </cell>
          <cell r="N4150">
            <v>169262.55</v>
          </cell>
          <cell r="R4150">
            <v>2233028.2239999999</v>
          </cell>
          <cell r="S4150" t="str">
            <v>Residual Oil</v>
          </cell>
        </row>
        <row r="4151">
          <cell r="A4151" t="str">
            <v>NY</v>
          </cell>
          <cell r="F4151">
            <v>2010</v>
          </cell>
          <cell r="N4151">
            <v>174655.94899999999</v>
          </cell>
          <cell r="R4151">
            <v>2865301.6370000001</v>
          </cell>
          <cell r="S4151" t="str">
            <v>Residual Oil</v>
          </cell>
        </row>
        <row r="4152">
          <cell r="A4152" t="str">
            <v>NY</v>
          </cell>
          <cell r="F4152">
            <v>2011</v>
          </cell>
          <cell r="N4152">
            <v>74779.199999999997</v>
          </cell>
          <cell r="R4152">
            <v>1149592.1329999999</v>
          </cell>
          <cell r="S4152" t="str">
            <v>Residual Oil</v>
          </cell>
        </row>
        <row r="4153">
          <cell r="A4153" t="str">
            <v>NY</v>
          </cell>
          <cell r="F4153">
            <v>2012</v>
          </cell>
          <cell r="N4153">
            <v>162773.54699999999</v>
          </cell>
          <cell r="R4153">
            <v>2709301.9369999999</v>
          </cell>
          <cell r="S4153" t="str">
            <v>Residual Oil</v>
          </cell>
        </row>
        <row r="4154">
          <cell r="A4154" t="str">
            <v>NY</v>
          </cell>
          <cell r="F4154">
            <v>2013</v>
          </cell>
          <cell r="N4154">
            <v>106322.334</v>
          </cell>
          <cell r="R4154">
            <v>1774187.389</v>
          </cell>
          <cell r="S4154" t="str">
            <v>Residual Oil</v>
          </cell>
        </row>
        <row r="4155">
          <cell r="A4155" t="str">
            <v>NY</v>
          </cell>
          <cell r="F4155">
            <v>2014</v>
          </cell>
          <cell r="N4155">
            <v>137275.24100000001</v>
          </cell>
          <cell r="R4155">
            <v>1916870.835</v>
          </cell>
          <cell r="S4155" t="str">
            <v>Residual Oil</v>
          </cell>
        </row>
        <row r="4156">
          <cell r="A4156" t="str">
            <v>NY</v>
          </cell>
          <cell r="F4156">
            <v>2015</v>
          </cell>
          <cell r="N4156">
            <v>185258.432</v>
          </cell>
          <cell r="R4156">
            <v>2574258.7740000002</v>
          </cell>
          <cell r="S4156" t="str">
            <v>Residual Oil</v>
          </cell>
        </row>
        <row r="4157">
          <cell r="A4157" t="str">
            <v>NY</v>
          </cell>
          <cell r="F4157">
            <v>2016</v>
          </cell>
          <cell r="N4157">
            <v>93348.534</v>
          </cell>
          <cell r="R4157">
            <v>1456759.622</v>
          </cell>
          <cell r="S4157" t="str">
            <v>Residual Oil</v>
          </cell>
        </row>
        <row r="4158">
          <cell r="A4158" t="str">
            <v>NY</v>
          </cell>
          <cell r="F4158">
            <v>2017</v>
          </cell>
          <cell r="N4158">
            <v>86378.634000000005</v>
          </cell>
          <cell r="R4158">
            <v>1306046.9509999999</v>
          </cell>
          <cell r="S4158" t="str">
            <v>Residual Oil</v>
          </cell>
        </row>
        <row r="4159">
          <cell r="A4159" t="str">
            <v>NY</v>
          </cell>
          <cell r="F4159">
            <v>2018</v>
          </cell>
          <cell r="N4159">
            <v>193274.33600000001</v>
          </cell>
          <cell r="R4159">
            <v>2730405.5079999999</v>
          </cell>
          <cell r="S4159" t="str">
            <v>Residual Oil</v>
          </cell>
        </row>
        <row r="4160">
          <cell r="A4160" t="str">
            <v>NY</v>
          </cell>
          <cell r="F4160">
            <v>2019</v>
          </cell>
          <cell r="N4160">
            <v>41051.794999999998</v>
          </cell>
          <cell r="R4160">
            <v>681251.70299999998</v>
          </cell>
          <cell r="S4160" t="str">
            <v>Residual Oil</v>
          </cell>
        </row>
        <row r="4161">
          <cell r="A4161" t="str">
            <v>NY</v>
          </cell>
          <cell r="F4161">
            <v>2020</v>
          </cell>
          <cell r="N4161">
            <v>29932.879000000001</v>
          </cell>
          <cell r="R4161">
            <v>499149.429</v>
          </cell>
          <cell r="S4161" t="str">
            <v>Residual Oil</v>
          </cell>
        </row>
        <row r="4162">
          <cell r="A4162" t="str">
            <v>NY</v>
          </cell>
          <cell r="F4162">
            <v>2021</v>
          </cell>
          <cell r="N4162">
            <v>36837.033000000003</v>
          </cell>
          <cell r="R4162">
            <v>614240.68500000006</v>
          </cell>
          <cell r="S4162" t="str">
            <v>Residual Oil</v>
          </cell>
        </row>
        <row r="4163">
          <cell r="A4163" t="str">
            <v>NY</v>
          </cell>
          <cell r="F4163">
            <v>2022</v>
          </cell>
          <cell r="N4163">
            <v>208110.44</v>
          </cell>
          <cell r="R4163">
            <v>2786086.4870000002</v>
          </cell>
          <cell r="S4163" t="str">
            <v>Residual Oil</v>
          </cell>
        </row>
        <row r="4164">
          <cell r="A4164" t="str">
            <v>NY</v>
          </cell>
          <cell r="F4164">
            <v>2023</v>
          </cell>
          <cell r="N4164">
            <v>54544.258000000002</v>
          </cell>
          <cell r="R4164">
            <v>841225.18799999997</v>
          </cell>
          <cell r="S4164" t="str">
            <v>Residual Oil</v>
          </cell>
        </row>
        <row r="4165">
          <cell r="A4165" t="str">
            <v>NY</v>
          </cell>
          <cell r="F4165">
            <v>2009</v>
          </cell>
          <cell r="N4165">
            <v>178304.24400000001</v>
          </cell>
          <cell r="R4165">
            <v>2343983.0019999999</v>
          </cell>
          <cell r="S4165" t="str">
            <v>Residual Oil</v>
          </cell>
        </row>
        <row r="4166">
          <cell r="A4166" t="str">
            <v>NY</v>
          </cell>
          <cell r="F4166">
            <v>2010</v>
          </cell>
          <cell r="N4166">
            <v>157946.03599999999</v>
          </cell>
          <cell r="R4166">
            <v>2582815.9539999999</v>
          </cell>
          <cell r="S4166" t="str">
            <v>Residual Oil</v>
          </cell>
        </row>
        <row r="4167">
          <cell r="A4167" t="str">
            <v>NY</v>
          </cell>
          <cell r="F4167">
            <v>2011</v>
          </cell>
          <cell r="N4167">
            <v>140315.557</v>
          </cell>
          <cell r="R4167">
            <v>2254993.0070000002</v>
          </cell>
          <cell r="S4167" t="str">
            <v>Residual Oil</v>
          </cell>
        </row>
        <row r="4168">
          <cell r="A4168" t="str">
            <v>NY</v>
          </cell>
          <cell r="F4168">
            <v>2012</v>
          </cell>
          <cell r="N4168">
            <v>135363.57199999999</v>
          </cell>
          <cell r="R4168">
            <v>2253055.6129999999</v>
          </cell>
          <cell r="S4168" t="str">
            <v>Residual Oil</v>
          </cell>
        </row>
        <row r="4169">
          <cell r="A4169" t="str">
            <v>NY</v>
          </cell>
          <cell r="F4169">
            <v>2013</v>
          </cell>
          <cell r="N4169">
            <v>111566.223</v>
          </cell>
          <cell r="R4169">
            <v>1792286.91</v>
          </cell>
          <cell r="S4169" t="str">
            <v>Residual Oil</v>
          </cell>
        </row>
        <row r="4170">
          <cell r="A4170" t="str">
            <v>NY</v>
          </cell>
          <cell r="F4170">
            <v>2014</v>
          </cell>
          <cell r="N4170">
            <v>158225.50599999999</v>
          </cell>
          <cell r="R4170">
            <v>2217694.602</v>
          </cell>
          <cell r="S4170" t="str">
            <v>Residual Oil</v>
          </cell>
        </row>
        <row r="4171">
          <cell r="A4171" t="str">
            <v>NY</v>
          </cell>
          <cell r="F4171">
            <v>2015</v>
          </cell>
          <cell r="N4171">
            <v>191689.01500000001</v>
          </cell>
          <cell r="R4171">
            <v>2671514.9559999998</v>
          </cell>
          <cell r="S4171" t="str">
            <v>Residual Oil</v>
          </cell>
        </row>
        <row r="4172">
          <cell r="A4172" t="str">
            <v>NY</v>
          </cell>
          <cell r="F4172">
            <v>2016</v>
          </cell>
          <cell r="N4172">
            <v>120642.47100000001</v>
          </cell>
          <cell r="R4172">
            <v>1911384.088</v>
          </cell>
          <cell r="S4172" t="str">
            <v>Residual Oil</v>
          </cell>
        </row>
        <row r="4173">
          <cell r="A4173" t="str">
            <v>NY</v>
          </cell>
          <cell r="F4173">
            <v>2017</v>
          </cell>
          <cell r="N4173">
            <v>145536.45300000001</v>
          </cell>
          <cell r="R4173">
            <v>2237943.9679999999</v>
          </cell>
          <cell r="S4173" t="str">
            <v>Residual Oil</v>
          </cell>
        </row>
        <row r="4174">
          <cell r="A4174" t="str">
            <v>NY</v>
          </cell>
          <cell r="F4174">
            <v>2018</v>
          </cell>
          <cell r="N4174">
            <v>191255.193</v>
          </cell>
          <cell r="R4174">
            <v>2700264.1979999999</v>
          </cell>
          <cell r="S4174" t="str">
            <v>Residual Oil</v>
          </cell>
        </row>
        <row r="4175">
          <cell r="A4175" t="str">
            <v>NY</v>
          </cell>
          <cell r="F4175">
            <v>2019</v>
          </cell>
          <cell r="N4175">
            <v>60146.599000000002</v>
          </cell>
          <cell r="R4175">
            <v>1002123.148</v>
          </cell>
          <cell r="S4175" t="str">
            <v>Residual Oil</v>
          </cell>
        </row>
        <row r="4176">
          <cell r="A4176" t="str">
            <v>NY</v>
          </cell>
          <cell r="F4176">
            <v>2020</v>
          </cell>
          <cell r="N4176">
            <v>44479.305</v>
          </cell>
          <cell r="R4176">
            <v>739243.31599999999</v>
          </cell>
          <cell r="S4176" t="str">
            <v>Residual Oil</v>
          </cell>
        </row>
        <row r="4177">
          <cell r="A4177" t="str">
            <v>NY</v>
          </cell>
          <cell r="F4177">
            <v>2021</v>
          </cell>
          <cell r="N4177">
            <v>61542.964</v>
          </cell>
          <cell r="R4177">
            <v>1004159.0550000001</v>
          </cell>
          <cell r="S4177" t="str">
            <v>Residual Oil</v>
          </cell>
        </row>
        <row r="4178">
          <cell r="A4178" t="str">
            <v>NY</v>
          </cell>
          <cell r="F4178">
            <v>2022</v>
          </cell>
          <cell r="N4178">
            <v>151146.75899999999</v>
          </cell>
          <cell r="R4178">
            <v>2228486.0759999999</v>
          </cell>
          <cell r="S4178" t="str">
            <v>Residual Oil</v>
          </cell>
        </row>
        <row r="4179">
          <cell r="A4179" t="str">
            <v>NY</v>
          </cell>
          <cell r="F4179">
            <v>2023</v>
          </cell>
          <cell r="N4179">
            <v>79230.179999999993</v>
          </cell>
          <cell r="R4179">
            <v>1269080.892</v>
          </cell>
          <cell r="S4179" t="str">
            <v>Residual Oil</v>
          </cell>
        </row>
        <row r="4180">
          <cell r="A4180" t="str">
            <v>NY</v>
          </cell>
          <cell r="F4180">
            <v>2009</v>
          </cell>
          <cell r="N4180">
            <v>2507.1999999999998</v>
          </cell>
          <cell r="R4180">
            <v>30965.8</v>
          </cell>
          <cell r="S4180" t="str">
            <v>Diesel Oil</v>
          </cell>
        </row>
        <row r="4181">
          <cell r="A4181" t="str">
            <v>NY</v>
          </cell>
          <cell r="F4181">
            <v>2010</v>
          </cell>
          <cell r="N4181">
            <v>2831.7</v>
          </cell>
          <cell r="R4181">
            <v>34976.800000000003</v>
          </cell>
          <cell r="S4181" t="str">
            <v>Diesel Oil</v>
          </cell>
        </row>
        <row r="4182">
          <cell r="A4182" t="str">
            <v>NY</v>
          </cell>
          <cell r="F4182">
            <v>2011</v>
          </cell>
          <cell r="N4182">
            <v>2624.4</v>
          </cell>
          <cell r="R4182">
            <v>32394.3</v>
          </cell>
          <cell r="S4182" t="str">
            <v>Diesel Oil</v>
          </cell>
        </row>
        <row r="4183">
          <cell r="A4183" t="str">
            <v>NY</v>
          </cell>
          <cell r="F4183">
            <v>2012</v>
          </cell>
          <cell r="N4183">
            <v>2327.9</v>
          </cell>
          <cell r="R4183">
            <v>28740.5</v>
          </cell>
          <cell r="S4183" t="str">
            <v>Diesel Oil</v>
          </cell>
        </row>
        <row r="4184">
          <cell r="A4184" t="str">
            <v>NY</v>
          </cell>
          <cell r="F4184">
            <v>2013</v>
          </cell>
          <cell r="N4184">
            <v>3335.6</v>
          </cell>
          <cell r="R4184">
            <v>41172.9</v>
          </cell>
          <cell r="S4184" t="str">
            <v>Diesel Oil</v>
          </cell>
        </row>
        <row r="4185">
          <cell r="A4185" t="str">
            <v>NY</v>
          </cell>
          <cell r="F4185">
            <v>2014</v>
          </cell>
          <cell r="N4185">
            <v>1488.4</v>
          </cell>
          <cell r="R4185">
            <v>18368.400000000001</v>
          </cell>
          <cell r="S4185" t="str">
            <v>Diesel Oil</v>
          </cell>
        </row>
        <row r="4186">
          <cell r="A4186" t="str">
            <v>NY</v>
          </cell>
          <cell r="F4186">
            <v>2015</v>
          </cell>
          <cell r="N4186">
            <v>695.2</v>
          </cell>
          <cell r="R4186">
            <v>8579.2000000000007</v>
          </cell>
          <cell r="S4186" t="str">
            <v>Diesel Oil</v>
          </cell>
        </row>
        <row r="4187">
          <cell r="A4187" t="str">
            <v>NY</v>
          </cell>
          <cell r="F4187">
            <v>2016</v>
          </cell>
          <cell r="N4187">
            <v>963.3</v>
          </cell>
          <cell r="R4187">
            <v>11893.6</v>
          </cell>
          <cell r="S4187" t="str">
            <v>Diesel Oil</v>
          </cell>
        </row>
        <row r="4188">
          <cell r="A4188" t="str">
            <v>NY</v>
          </cell>
          <cell r="F4188">
            <v>2017</v>
          </cell>
          <cell r="N4188">
            <v>318.2</v>
          </cell>
          <cell r="R4188">
            <v>3929.3</v>
          </cell>
          <cell r="S4188" t="str">
            <v>Diesel Oil</v>
          </cell>
        </row>
        <row r="4189">
          <cell r="A4189" t="str">
            <v>NY</v>
          </cell>
          <cell r="F4189">
            <v>2018</v>
          </cell>
          <cell r="N4189">
            <v>712.2</v>
          </cell>
          <cell r="R4189">
            <v>8790.2000000000007</v>
          </cell>
          <cell r="S4189" t="str">
            <v>Diesel Oil</v>
          </cell>
        </row>
        <row r="4190">
          <cell r="A4190" t="str">
            <v>NY</v>
          </cell>
          <cell r="F4190">
            <v>2019</v>
          </cell>
          <cell r="N4190">
            <v>605.1</v>
          </cell>
          <cell r="R4190">
            <v>7474.1</v>
          </cell>
          <cell r="S4190" t="str">
            <v>Diesel Oil</v>
          </cell>
        </row>
        <row r="4191">
          <cell r="A4191" t="str">
            <v>NY</v>
          </cell>
          <cell r="F4191">
            <v>2020</v>
          </cell>
          <cell r="N4191">
            <v>6214.7</v>
          </cell>
          <cell r="R4191">
            <v>76733.399999999994</v>
          </cell>
          <cell r="S4191" t="str">
            <v>Diesel Oil</v>
          </cell>
        </row>
        <row r="4192">
          <cell r="A4192" t="str">
            <v>NY</v>
          </cell>
          <cell r="F4192">
            <v>2021</v>
          </cell>
          <cell r="N4192">
            <v>3858.6</v>
          </cell>
          <cell r="R4192">
            <v>47633.5</v>
          </cell>
          <cell r="S4192" t="str">
            <v>Diesel Oil</v>
          </cell>
        </row>
        <row r="4193">
          <cell r="A4193" t="str">
            <v>NY</v>
          </cell>
          <cell r="F4193">
            <v>2022</v>
          </cell>
          <cell r="N4193">
            <v>1593.4</v>
          </cell>
          <cell r="R4193">
            <v>19662.900000000001</v>
          </cell>
          <cell r="S4193" t="str">
            <v>Diesel Oil</v>
          </cell>
        </row>
        <row r="4194">
          <cell r="A4194" t="str">
            <v>NY</v>
          </cell>
          <cell r="F4194">
            <v>2023</v>
          </cell>
          <cell r="N4194">
            <v>1486.1</v>
          </cell>
          <cell r="R4194">
            <v>18351</v>
          </cell>
          <cell r="S4194" t="str">
            <v>Diesel Oil</v>
          </cell>
        </row>
        <row r="4195">
          <cell r="A4195" t="str">
            <v>NY</v>
          </cell>
          <cell r="F4195">
            <v>2009</v>
          </cell>
          <cell r="N4195">
            <v>2507.1999999999998</v>
          </cell>
          <cell r="R4195">
            <v>30965.8</v>
          </cell>
          <cell r="S4195" t="str">
            <v>Diesel Oil</v>
          </cell>
        </row>
        <row r="4196">
          <cell r="A4196" t="str">
            <v>NY</v>
          </cell>
          <cell r="F4196">
            <v>2010</v>
          </cell>
          <cell r="N4196">
            <v>2831.7</v>
          </cell>
          <cell r="R4196">
            <v>34976.800000000003</v>
          </cell>
          <cell r="S4196" t="str">
            <v>Diesel Oil</v>
          </cell>
        </row>
        <row r="4197">
          <cell r="A4197" t="str">
            <v>NY</v>
          </cell>
          <cell r="F4197">
            <v>2011</v>
          </cell>
          <cell r="N4197">
            <v>2624.4</v>
          </cell>
          <cell r="R4197">
            <v>32394.3</v>
          </cell>
          <cell r="S4197" t="str">
            <v>Diesel Oil</v>
          </cell>
        </row>
        <row r="4198">
          <cell r="A4198" t="str">
            <v>NY</v>
          </cell>
          <cell r="F4198">
            <v>2012</v>
          </cell>
          <cell r="N4198">
            <v>2327.9</v>
          </cell>
          <cell r="R4198">
            <v>28740.5</v>
          </cell>
          <cell r="S4198" t="str">
            <v>Diesel Oil</v>
          </cell>
        </row>
        <row r="4199">
          <cell r="A4199" t="str">
            <v>NY</v>
          </cell>
          <cell r="F4199">
            <v>2013</v>
          </cell>
          <cell r="N4199">
            <v>3335.6</v>
          </cell>
          <cell r="R4199">
            <v>41172.9</v>
          </cell>
          <cell r="S4199" t="str">
            <v>Diesel Oil</v>
          </cell>
        </row>
        <row r="4200">
          <cell r="A4200" t="str">
            <v>NY</v>
          </cell>
          <cell r="F4200">
            <v>2014</v>
          </cell>
          <cell r="N4200">
            <v>1482.2</v>
          </cell>
          <cell r="R4200">
            <v>18293</v>
          </cell>
          <cell r="S4200" t="str">
            <v>Diesel Oil</v>
          </cell>
        </row>
        <row r="4201">
          <cell r="A4201" t="str">
            <v>NY</v>
          </cell>
          <cell r="F4201">
            <v>2015</v>
          </cell>
          <cell r="N4201">
            <v>696.4</v>
          </cell>
          <cell r="R4201">
            <v>8593.2999999999993</v>
          </cell>
          <cell r="S4201" t="str">
            <v>Diesel Oil</v>
          </cell>
        </row>
        <row r="4202">
          <cell r="A4202" t="str">
            <v>NY</v>
          </cell>
          <cell r="F4202">
            <v>2016</v>
          </cell>
          <cell r="N4202">
            <v>970.5</v>
          </cell>
          <cell r="R4202">
            <v>11982.1</v>
          </cell>
          <cell r="S4202" t="str">
            <v>Diesel Oil</v>
          </cell>
        </row>
        <row r="4203">
          <cell r="A4203" t="str">
            <v>NY</v>
          </cell>
          <cell r="F4203">
            <v>2017</v>
          </cell>
          <cell r="N4203">
            <v>318.2</v>
          </cell>
          <cell r="R4203">
            <v>3929.3</v>
          </cell>
          <cell r="S4203" t="str">
            <v>Diesel Oil</v>
          </cell>
        </row>
        <row r="4204">
          <cell r="A4204" t="str">
            <v>NY</v>
          </cell>
          <cell r="F4204">
            <v>2018</v>
          </cell>
          <cell r="N4204">
            <v>712.2</v>
          </cell>
          <cell r="R4204">
            <v>8790.2000000000007</v>
          </cell>
          <cell r="S4204" t="str">
            <v>Diesel Oil</v>
          </cell>
        </row>
        <row r="4205">
          <cell r="A4205" t="str">
            <v>NY</v>
          </cell>
          <cell r="F4205">
            <v>2019</v>
          </cell>
          <cell r="N4205">
            <v>599.5</v>
          </cell>
          <cell r="R4205">
            <v>7405</v>
          </cell>
          <cell r="S4205" t="str">
            <v>Diesel Oil</v>
          </cell>
        </row>
        <row r="4206">
          <cell r="A4206" t="str">
            <v>NY</v>
          </cell>
          <cell r="F4206">
            <v>2020</v>
          </cell>
          <cell r="N4206">
            <v>6215.8</v>
          </cell>
          <cell r="R4206">
            <v>76747.3</v>
          </cell>
          <cell r="S4206" t="str">
            <v>Diesel Oil</v>
          </cell>
        </row>
        <row r="4207">
          <cell r="A4207" t="str">
            <v>NY</v>
          </cell>
          <cell r="F4207">
            <v>2021</v>
          </cell>
          <cell r="N4207">
            <v>3858.6</v>
          </cell>
          <cell r="R4207">
            <v>47633.5</v>
          </cell>
          <cell r="S4207" t="str">
            <v>Diesel Oil</v>
          </cell>
        </row>
        <row r="4208">
          <cell r="A4208" t="str">
            <v>NY</v>
          </cell>
          <cell r="F4208">
            <v>2022</v>
          </cell>
          <cell r="N4208">
            <v>1594.5</v>
          </cell>
          <cell r="R4208">
            <v>19676</v>
          </cell>
          <cell r="S4208" t="str">
            <v>Diesel Oil</v>
          </cell>
        </row>
        <row r="4209">
          <cell r="A4209" t="str">
            <v>NY</v>
          </cell>
          <cell r="F4209">
            <v>2023</v>
          </cell>
          <cell r="N4209">
            <v>1468.9</v>
          </cell>
          <cell r="R4209">
            <v>18138.2</v>
          </cell>
          <cell r="S4209" t="str">
            <v>Diesel Oil</v>
          </cell>
        </row>
        <row r="4210">
          <cell r="A4210" t="str">
            <v>NY</v>
          </cell>
          <cell r="F4210">
            <v>2009</v>
          </cell>
          <cell r="N4210">
            <v>1627</v>
          </cell>
          <cell r="R4210">
            <v>20096.5</v>
          </cell>
          <cell r="S4210" t="str">
            <v>Diesel Oil</v>
          </cell>
        </row>
        <row r="4211">
          <cell r="A4211" t="str">
            <v>NY</v>
          </cell>
          <cell r="F4211">
            <v>2010</v>
          </cell>
          <cell r="N4211">
            <v>2226.3000000000002</v>
          </cell>
          <cell r="R4211">
            <v>27491</v>
          </cell>
          <cell r="S4211" t="str">
            <v>Diesel Oil</v>
          </cell>
        </row>
        <row r="4212">
          <cell r="A4212" t="str">
            <v>NY</v>
          </cell>
          <cell r="F4212">
            <v>2011</v>
          </cell>
          <cell r="N4212">
            <v>1769.1</v>
          </cell>
          <cell r="R4212">
            <v>21849.1</v>
          </cell>
          <cell r="S4212" t="str">
            <v>Diesel Oil</v>
          </cell>
        </row>
        <row r="4213">
          <cell r="A4213" t="str">
            <v>NY</v>
          </cell>
          <cell r="F4213">
            <v>2012</v>
          </cell>
          <cell r="N4213">
            <v>1540</v>
          </cell>
          <cell r="R4213">
            <v>19003.599999999999</v>
          </cell>
          <cell r="S4213" t="str">
            <v>Diesel Oil</v>
          </cell>
        </row>
        <row r="4214">
          <cell r="A4214" t="str">
            <v>NY</v>
          </cell>
          <cell r="F4214">
            <v>2013</v>
          </cell>
          <cell r="N4214">
            <v>2555</v>
          </cell>
          <cell r="R4214">
            <v>31534.3</v>
          </cell>
          <cell r="S4214" t="str">
            <v>Diesel Oil</v>
          </cell>
        </row>
        <row r="4215">
          <cell r="A4215" t="str">
            <v>NY</v>
          </cell>
          <cell r="F4215">
            <v>2014</v>
          </cell>
          <cell r="N4215">
            <v>1460.6</v>
          </cell>
          <cell r="R4215">
            <v>18025.7</v>
          </cell>
          <cell r="S4215" t="str">
            <v>Diesel Oil</v>
          </cell>
        </row>
        <row r="4216">
          <cell r="A4216" t="str">
            <v>NY</v>
          </cell>
          <cell r="F4216">
            <v>2015</v>
          </cell>
          <cell r="N4216">
            <v>1137.5</v>
          </cell>
          <cell r="R4216">
            <v>14032</v>
          </cell>
          <cell r="S4216" t="str">
            <v>Diesel Oil</v>
          </cell>
        </row>
        <row r="4217">
          <cell r="A4217" t="str">
            <v>NY</v>
          </cell>
          <cell r="F4217">
            <v>2016</v>
          </cell>
          <cell r="N4217">
            <v>747.7</v>
          </cell>
          <cell r="R4217">
            <v>9243.7000000000007</v>
          </cell>
          <cell r="S4217" t="str">
            <v>Diesel Oil</v>
          </cell>
        </row>
        <row r="4218">
          <cell r="A4218" t="str">
            <v>NY</v>
          </cell>
          <cell r="F4218">
            <v>2017</v>
          </cell>
          <cell r="N4218">
            <v>242.8</v>
          </cell>
          <cell r="R4218">
            <v>2999.8</v>
          </cell>
          <cell r="S4218" t="str">
            <v>Diesel Oil</v>
          </cell>
        </row>
        <row r="4219">
          <cell r="A4219" t="str">
            <v>NY</v>
          </cell>
          <cell r="F4219">
            <v>2018</v>
          </cell>
          <cell r="N4219">
            <v>517.1</v>
          </cell>
          <cell r="R4219">
            <v>6380</v>
          </cell>
          <cell r="S4219" t="str">
            <v>Diesel Oil</v>
          </cell>
        </row>
        <row r="4220">
          <cell r="A4220" t="str">
            <v>NY</v>
          </cell>
          <cell r="F4220">
            <v>2019</v>
          </cell>
          <cell r="N4220">
            <v>321.5</v>
          </cell>
          <cell r="R4220">
            <v>3968.8</v>
          </cell>
          <cell r="S4220" t="str">
            <v>Diesel Oil</v>
          </cell>
        </row>
        <row r="4221">
          <cell r="A4221" t="str">
            <v>NY</v>
          </cell>
          <cell r="F4221">
            <v>2020</v>
          </cell>
          <cell r="N4221">
            <v>1050.0999999999999</v>
          </cell>
          <cell r="R4221">
            <v>12968.6</v>
          </cell>
          <cell r="S4221" t="str">
            <v>Diesel Oil</v>
          </cell>
        </row>
        <row r="4222">
          <cell r="A4222" t="str">
            <v>NY</v>
          </cell>
          <cell r="F4222">
            <v>2021</v>
          </cell>
          <cell r="N4222">
            <v>1669</v>
          </cell>
          <cell r="R4222">
            <v>20592.099999999999</v>
          </cell>
          <cell r="S4222" t="str">
            <v>Diesel Oil</v>
          </cell>
        </row>
        <row r="4223">
          <cell r="A4223" t="str">
            <v>NY</v>
          </cell>
          <cell r="F4223">
            <v>2022</v>
          </cell>
          <cell r="N4223">
            <v>1553.1</v>
          </cell>
          <cell r="R4223">
            <v>19169</v>
          </cell>
          <cell r="S4223" t="str">
            <v>Diesel Oil</v>
          </cell>
        </row>
        <row r="4224">
          <cell r="A4224" t="str">
            <v>NY</v>
          </cell>
          <cell r="F4224">
            <v>2023</v>
          </cell>
          <cell r="N4224">
            <v>1008</v>
          </cell>
          <cell r="R4224">
            <v>12448.9</v>
          </cell>
          <cell r="S4224" t="str">
            <v>Diesel Oil</v>
          </cell>
        </row>
        <row r="4225">
          <cell r="A4225" t="str">
            <v>NY</v>
          </cell>
          <cell r="F4225">
            <v>2009</v>
          </cell>
          <cell r="N4225">
            <v>1627</v>
          </cell>
          <cell r="R4225">
            <v>20096.5</v>
          </cell>
          <cell r="S4225" t="str">
            <v>Diesel Oil</v>
          </cell>
        </row>
        <row r="4226">
          <cell r="A4226" t="str">
            <v>NY</v>
          </cell>
          <cell r="F4226">
            <v>2010</v>
          </cell>
          <cell r="N4226">
            <v>2226.3000000000002</v>
          </cell>
          <cell r="R4226">
            <v>27491</v>
          </cell>
          <cell r="S4226" t="str">
            <v>Diesel Oil</v>
          </cell>
        </row>
        <row r="4227">
          <cell r="A4227" t="str">
            <v>NY</v>
          </cell>
          <cell r="F4227">
            <v>2011</v>
          </cell>
          <cell r="N4227">
            <v>1769.1</v>
          </cell>
          <cell r="R4227">
            <v>21849.1</v>
          </cell>
          <cell r="S4227" t="str">
            <v>Diesel Oil</v>
          </cell>
        </row>
        <row r="4228">
          <cell r="A4228" t="str">
            <v>NY</v>
          </cell>
          <cell r="F4228">
            <v>2012</v>
          </cell>
          <cell r="N4228">
            <v>1540</v>
          </cell>
          <cell r="R4228">
            <v>19003.599999999999</v>
          </cell>
          <cell r="S4228" t="str">
            <v>Diesel Oil</v>
          </cell>
        </row>
        <row r="4229">
          <cell r="A4229" t="str">
            <v>NY</v>
          </cell>
          <cell r="F4229">
            <v>2013</v>
          </cell>
          <cell r="N4229">
            <v>2555</v>
          </cell>
          <cell r="R4229">
            <v>31534.3</v>
          </cell>
          <cell r="S4229" t="str">
            <v>Diesel Oil</v>
          </cell>
        </row>
        <row r="4230">
          <cell r="A4230" t="str">
            <v>NY</v>
          </cell>
          <cell r="F4230">
            <v>2014</v>
          </cell>
          <cell r="N4230">
            <v>1460.6</v>
          </cell>
          <cell r="R4230">
            <v>18025.7</v>
          </cell>
          <cell r="S4230" t="str">
            <v>Diesel Oil</v>
          </cell>
        </row>
        <row r="4231">
          <cell r="A4231" t="str">
            <v>NY</v>
          </cell>
          <cell r="F4231">
            <v>2015</v>
          </cell>
          <cell r="N4231">
            <v>1119.2</v>
          </cell>
          <cell r="R4231">
            <v>13805.1</v>
          </cell>
          <cell r="S4231" t="str">
            <v>Diesel Oil</v>
          </cell>
        </row>
        <row r="4232">
          <cell r="A4232" t="str">
            <v>NY</v>
          </cell>
          <cell r="F4232">
            <v>2016</v>
          </cell>
          <cell r="N4232">
            <v>746.2</v>
          </cell>
          <cell r="R4232">
            <v>9226</v>
          </cell>
          <cell r="S4232" t="str">
            <v>Diesel Oil</v>
          </cell>
        </row>
        <row r="4233">
          <cell r="A4233" t="str">
            <v>NY</v>
          </cell>
          <cell r="F4233">
            <v>2017</v>
          </cell>
          <cell r="N4233">
            <v>242.8</v>
          </cell>
          <cell r="R4233">
            <v>2999.8</v>
          </cell>
          <cell r="S4233" t="str">
            <v>Diesel Oil</v>
          </cell>
        </row>
        <row r="4234">
          <cell r="A4234" t="str">
            <v>NY</v>
          </cell>
          <cell r="F4234">
            <v>2018</v>
          </cell>
          <cell r="N4234">
            <v>606.70000000000005</v>
          </cell>
          <cell r="R4234">
            <v>7484.2</v>
          </cell>
          <cell r="S4234" t="str">
            <v>Diesel Oil</v>
          </cell>
        </row>
        <row r="4235">
          <cell r="A4235" t="str">
            <v>NY</v>
          </cell>
          <cell r="F4235">
            <v>2019</v>
          </cell>
          <cell r="N4235">
            <v>321.5</v>
          </cell>
          <cell r="R4235">
            <v>3968.8</v>
          </cell>
          <cell r="S4235" t="str">
            <v>Diesel Oil</v>
          </cell>
        </row>
        <row r="4236">
          <cell r="A4236" t="str">
            <v>NY</v>
          </cell>
          <cell r="F4236">
            <v>2020</v>
          </cell>
          <cell r="N4236">
            <v>1005.4</v>
          </cell>
          <cell r="R4236">
            <v>12416.1</v>
          </cell>
          <cell r="S4236" t="str">
            <v>Diesel Oil</v>
          </cell>
        </row>
        <row r="4237">
          <cell r="A4237" t="str">
            <v>NY</v>
          </cell>
          <cell r="F4237">
            <v>2021</v>
          </cell>
          <cell r="N4237">
            <v>1667.9</v>
          </cell>
          <cell r="R4237">
            <v>20578.2</v>
          </cell>
          <cell r="S4237" t="str">
            <v>Diesel Oil</v>
          </cell>
        </row>
        <row r="4238">
          <cell r="A4238" t="str">
            <v>NY</v>
          </cell>
          <cell r="F4238">
            <v>2022</v>
          </cell>
          <cell r="N4238">
            <v>1554.2</v>
          </cell>
          <cell r="R4238">
            <v>19182.5</v>
          </cell>
          <cell r="S4238" t="str">
            <v>Diesel Oil</v>
          </cell>
        </row>
        <row r="4239">
          <cell r="A4239" t="str">
            <v>NY</v>
          </cell>
          <cell r="F4239">
            <v>2023</v>
          </cell>
          <cell r="N4239">
            <v>1008</v>
          </cell>
          <cell r="R4239">
            <v>12448.9</v>
          </cell>
          <cell r="S4239" t="str">
            <v>Diesel Oil</v>
          </cell>
        </row>
        <row r="4240">
          <cell r="A4240" t="str">
            <v>NY</v>
          </cell>
          <cell r="F4240">
            <v>2009</v>
          </cell>
          <cell r="N4240">
            <v>2265.6239999999998</v>
          </cell>
          <cell r="R4240">
            <v>27921.855</v>
          </cell>
          <cell r="S4240" t="str">
            <v>Diesel Oil</v>
          </cell>
        </row>
        <row r="4241">
          <cell r="A4241" t="str">
            <v>NY</v>
          </cell>
          <cell r="F4241">
            <v>2010</v>
          </cell>
          <cell r="N4241">
            <v>3080.5</v>
          </cell>
          <cell r="R4241">
            <v>38037.800000000003</v>
          </cell>
          <cell r="S4241" t="str">
            <v>Diesel Oil</v>
          </cell>
        </row>
        <row r="4242">
          <cell r="A4242" t="str">
            <v>NY</v>
          </cell>
          <cell r="F4242">
            <v>2011</v>
          </cell>
          <cell r="N4242">
            <v>1986.4</v>
          </cell>
          <cell r="R4242">
            <v>24528</v>
          </cell>
          <cell r="S4242" t="str">
            <v>Diesel Oil</v>
          </cell>
        </row>
        <row r="4243">
          <cell r="A4243" t="str">
            <v>NY</v>
          </cell>
          <cell r="F4243">
            <v>2012</v>
          </cell>
          <cell r="N4243">
            <v>1798.9</v>
          </cell>
          <cell r="R4243">
            <v>22209.4</v>
          </cell>
          <cell r="S4243" t="str">
            <v>Diesel Oil</v>
          </cell>
        </row>
        <row r="4244">
          <cell r="A4244" t="str">
            <v>NY</v>
          </cell>
          <cell r="F4244">
            <v>2013</v>
          </cell>
          <cell r="N4244">
            <v>2117.9</v>
          </cell>
          <cell r="R4244">
            <v>26143.4</v>
          </cell>
          <cell r="S4244" t="str">
            <v>Diesel Oil</v>
          </cell>
        </row>
        <row r="4245">
          <cell r="A4245" t="str">
            <v>NY</v>
          </cell>
          <cell r="F4245">
            <v>2014</v>
          </cell>
          <cell r="N4245">
            <v>998.3</v>
          </cell>
          <cell r="R4245">
            <v>12328.2</v>
          </cell>
          <cell r="S4245" t="str">
            <v>Diesel Oil</v>
          </cell>
        </row>
        <row r="4246">
          <cell r="A4246" t="str">
            <v>NY</v>
          </cell>
          <cell r="F4246">
            <v>2015</v>
          </cell>
          <cell r="N4246">
            <v>860.5</v>
          </cell>
          <cell r="R4246">
            <v>10620.8</v>
          </cell>
          <cell r="S4246" t="str">
            <v>Diesel Oil</v>
          </cell>
        </row>
        <row r="4247">
          <cell r="A4247" t="str">
            <v>NY</v>
          </cell>
          <cell r="F4247">
            <v>2016</v>
          </cell>
          <cell r="N4247">
            <v>1374</v>
          </cell>
          <cell r="R4247">
            <v>16993.099999999999</v>
          </cell>
          <cell r="S4247" t="str">
            <v>Diesel Oil</v>
          </cell>
        </row>
        <row r="4248">
          <cell r="A4248" t="str">
            <v>NY</v>
          </cell>
          <cell r="F4248">
            <v>2017</v>
          </cell>
          <cell r="N4248">
            <v>470.2</v>
          </cell>
          <cell r="R4248">
            <v>5809.6</v>
          </cell>
          <cell r="S4248" t="str">
            <v>Diesel Oil</v>
          </cell>
        </row>
        <row r="4249">
          <cell r="A4249" t="str">
            <v>NY</v>
          </cell>
          <cell r="F4249">
            <v>2018</v>
          </cell>
          <cell r="N4249">
            <v>436.9</v>
          </cell>
          <cell r="R4249">
            <v>5391.8</v>
          </cell>
          <cell r="S4249" t="str">
            <v>Diesel Oil</v>
          </cell>
        </row>
        <row r="4250">
          <cell r="A4250" t="str">
            <v>NY</v>
          </cell>
          <cell r="F4250">
            <v>2019</v>
          </cell>
          <cell r="N4250">
            <v>756</v>
          </cell>
          <cell r="R4250">
            <v>9332.7000000000007</v>
          </cell>
          <cell r="S4250" t="str">
            <v>Diesel Oil</v>
          </cell>
        </row>
        <row r="4251">
          <cell r="A4251" t="str">
            <v>NY</v>
          </cell>
          <cell r="F4251">
            <v>2020</v>
          </cell>
          <cell r="N4251">
            <v>2762.8</v>
          </cell>
          <cell r="R4251">
            <v>34116.199999999997</v>
          </cell>
          <cell r="S4251" t="str">
            <v>Diesel Oil</v>
          </cell>
        </row>
        <row r="4252">
          <cell r="A4252" t="str">
            <v>NY</v>
          </cell>
          <cell r="F4252">
            <v>2021</v>
          </cell>
          <cell r="N4252">
            <v>2261.5</v>
          </cell>
          <cell r="R4252">
            <v>27915.3</v>
          </cell>
          <cell r="S4252" t="str">
            <v>Diesel Oil</v>
          </cell>
        </row>
        <row r="4253">
          <cell r="A4253" t="str">
            <v>NY</v>
          </cell>
          <cell r="F4253">
            <v>2022</v>
          </cell>
          <cell r="N4253">
            <v>1675.3</v>
          </cell>
          <cell r="R4253">
            <v>20684.3</v>
          </cell>
          <cell r="S4253" t="str">
            <v>Diesel Oil</v>
          </cell>
        </row>
        <row r="4254">
          <cell r="A4254" t="str">
            <v>NY</v>
          </cell>
          <cell r="F4254">
            <v>2023</v>
          </cell>
          <cell r="N4254">
            <v>1063.5</v>
          </cell>
          <cell r="R4254">
            <v>13131.8</v>
          </cell>
          <cell r="S4254" t="str">
            <v>Diesel Oil</v>
          </cell>
        </row>
        <row r="4255">
          <cell r="A4255" t="str">
            <v>NY</v>
          </cell>
          <cell r="F4255">
            <v>2009</v>
          </cell>
          <cell r="N4255">
            <v>2274.0219999999999</v>
          </cell>
          <cell r="R4255">
            <v>28032.862000000001</v>
          </cell>
          <cell r="S4255" t="str">
            <v>Diesel Oil</v>
          </cell>
        </row>
        <row r="4256">
          <cell r="A4256" t="str">
            <v>NY</v>
          </cell>
          <cell r="F4256">
            <v>2010</v>
          </cell>
          <cell r="N4256">
            <v>3080.5</v>
          </cell>
          <cell r="R4256">
            <v>38037.800000000003</v>
          </cell>
          <cell r="S4256" t="str">
            <v>Diesel Oil</v>
          </cell>
        </row>
        <row r="4257">
          <cell r="A4257" t="str">
            <v>NY</v>
          </cell>
          <cell r="F4257">
            <v>2011</v>
          </cell>
          <cell r="N4257">
            <v>1986.4</v>
          </cell>
          <cell r="R4257">
            <v>24528</v>
          </cell>
          <cell r="S4257" t="str">
            <v>Diesel Oil</v>
          </cell>
        </row>
        <row r="4258">
          <cell r="A4258" t="str">
            <v>NY</v>
          </cell>
          <cell r="F4258">
            <v>2012</v>
          </cell>
          <cell r="N4258">
            <v>1798.9</v>
          </cell>
          <cell r="R4258">
            <v>22209.4</v>
          </cell>
          <cell r="S4258" t="str">
            <v>Diesel Oil</v>
          </cell>
        </row>
        <row r="4259">
          <cell r="A4259" t="str">
            <v>NY</v>
          </cell>
          <cell r="F4259">
            <v>2013</v>
          </cell>
          <cell r="N4259">
            <v>2117.9</v>
          </cell>
          <cell r="R4259">
            <v>26143.4</v>
          </cell>
          <cell r="S4259" t="str">
            <v>Diesel Oil</v>
          </cell>
        </row>
        <row r="4260">
          <cell r="A4260" t="str">
            <v>NY</v>
          </cell>
          <cell r="F4260">
            <v>2014</v>
          </cell>
          <cell r="N4260">
            <v>1038.0999999999999</v>
          </cell>
          <cell r="R4260">
            <v>12818.3</v>
          </cell>
          <cell r="S4260" t="str">
            <v>Diesel Oil</v>
          </cell>
        </row>
        <row r="4261">
          <cell r="A4261" t="str">
            <v>NY</v>
          </cell>
          <cell r="F4261">
            <v>2015</v>
          </cell>
          <cell r="N4261">
            <v>862</v>
          </cell>
          <cell r="R4261">
            <v>10639.1</v>
          </cell>
          <cell r="S4261" t="str">
            <v>Diesel Oil</v>
          </cell>
        </row>
        <row r="4262">
          <cell r="A4262" t="str">
            <v>NY</v>
          </cell>
          <cell r="F4262">
            <v>2016</v>
          </cell>
          <cell r="N4262">
            <v>1379.8</v>
          </cell>
          <cell r="R4262">
            <v>17063.8</v>
          </cell>
          <cell r="S4262" t="str">
            <v>Diesel Oil</v>
          </cell>
        </row>
        <row r="4263">
          <cell r="A4263" t="str">
            <v>NY</v>
          </cell>
          <cell r="F4263">
            <v>2017</v>
          </cell>
          <cell r="N4263">
            <v>470.2</v>
          </cell>
          <cell r="R4263">
            <v>5809.6</v>
          </cell>
          <cell r="S4263" t="str">
            <v>Diesel Oil</v>
          </cell>
        </row>
        <row r="4264">
          <cell r="A4264" t="str">
            <v>NY</v>
          </cell>
          <cell r="F4264">
            <v>2018</v>
          </cell>
          <cell r="N4264">
            <v>460.7</v>
          </cell>
          <cell r="R4264">
            <v>5687.1</v>
          </cell>
          <cell r="S4264" t="str">
            <v>Diesel Oil</v>
          </cell>
        </row>
        <row r="4265">
          <cell r="A4265" t="str">
            <v>NY</v>
          </cell>
          <cell r="F4265">
            <v>2019</v>
          </cell>
          <cell r="N4265">
            <v>756</v>
          </cell>
          <cell r="R4265">
            <v>9332.7000000000007</v>
          </cell>
          <cell r="S4265" t="str">
            <v>Diesel Oil</v>
          </cell>
        </row>
        <row r="4266">
          <cell r="A4266" t="str">
            <v>NY</v>
          </cell>
          <cell r="F4266">
            <v>2020</v>
          </cell>
          <cell r="N4266">
            <v>2762.8</v>
          </cell>
          <cell r="R4266">
            <v>34116.199999999997</v>
          </cell>
          <cell r="S4266" t="str">
            <v>Diesel Oil</v>
          </cell>
        </row>
        <row r="4267">
          <cell r="A4267" t="str">
            <v>NY</v>
          </cell>
          <cell r="F4267">
            <v>2021</v>
          </cell>
          <cell r="N4267">
            <v>2259.3000000000002</v>
          </cell>
          <cell r="R4267">
            <v>27887.9</v>
          </cell>
          <cell r="S4267" t="str">
            <v>Diesel Oil</v>
          </cell>
        </row>
        <row r="4268">
          <cell r="A4268" t="str">
            <v>NY</v>
          </cell>
          <cell r="F4268">
            <v>2022</v>
          </cell>
          <cell r="N4268">
            <v>1675.3</v>
          </cell>
          <cell r="R4268">
            <v>20684.3</v>
          </cell>
          <cell r="S4268" t="str">
            <v>Diesel Oil</v>
          </cell>
        </row>
        <row r="4269">
          <cell r="A4269" t="str">
            <v>NY</v>
          </cell>
          <cell r="F4269">
            <v>2023</v>
          </cell>
          <cell r="N4269">
            <v>1063.5</v>
          </cell>
          <cell r="R4269">
            <v>13131.8</v>
          </cell>
          <cell r="S4269" t="str">
            <v>Diesel Oil</v>
          </cell>
        </row>
        <row r="4270">
          <cell r="A4270" t="str">
            <v>NY</v>
          </cell>
          <cell r="F4270">
            <v>2009</v>
          </cell>
          <cell r="N4270">
            <v>2513.5</v>
          </cell>
          <cell r="R4270">
            <v>31035.1</v>
          </cell>
          <cell r="S4270" t="str">
            <v>Diesel Oil</v>
          </cell>
        </row>
        <row r="4271">
          <cell r="A4271" t="str">
            <v>NY</v>
          </cell>
          <cell r="F4271">
            <v>2010</v>
          </cell>
          <cell r="N4271">
            <v>3088.3</v>
          </cell>
          <cell r="R4271">
            <v>38134</v>
          </cell>
          <cell r="S4271" t="str">
            <v>Diesel Oil</v>
          </cell>
        </row>
        <row r="4272">
          <cell r="A4272" t="str">
            <v>NY</v>
          </cell>
          <cell r="F4272">
            <v>2011</v>
          </cell>
          <cell r="N4272">
            <v>1678.1</v>
          </cell>
          <cell r="R4272">
            <v>20722.3</v>
          </cell>
          <cell r="S4272" t="str">
            <v>Diesel Oil</v>
          </cell>
        </row>
        <row r="4273">
          <cell r="A4273" t="str">
            <v>NY</v>
          </cell>
          <cell r="F4273">
            <v>2012</v>
          </cell>
          <cell r="N4273">
            <v>1668.8</v>
          </cell>
          <cell r="R4273">
            <v>20595.400000000001</v>
          </cell>
          <cell r="S4273" t="str">
            <v>Diesel Oil</v>
          </cell>
        </row>
        <row r="4274">
          <cell r="A4274" t="str">
            <v>NY</v>
          </cell>
          <cell r="F4274">
            <v>2013</v>
          </cell>
          <cell r="N4274">
            <v>1690.2</v>
          </cell>
          <cell r="R4274">
            <v>20860.5</v>
          </cell>
          <cell r="S4274" t="str">
            <v>Diesel Oil</v>
          </cell>
        </row>
        <row r="4275">
          <cell r="A4275" t="str">
            <v>NY</v>
          </cell>
          <cell r="F4275">
            <v>2014</v>
          </cell>
          <cell r="N4275">
            <v>1227.5</v>
          </cell>
          <cell r="R4275">
            <v>15152.7</v>
          </cell>
          <cell r="S4275" t="str">
            <v>Diesel Oil</v>
          </cell>
        </row>
        <row r="4276">
          <cell r="A4276" t="str">
            <v>NY</v>
          </cell>
          <cell r="F4276">
            <v>2015</v>
          </cell>
          <cell r="N4276">
            <v>789.3</v>
          </cell>
          <cell r="R4276">
            <v>9736.4</v>
          </cell>
          <cell r="S4276" t="str">
            <v>Diesel Oil</v>
          </cell>
        </row>
        <row r="4277">
          <cell r="A4277" t="str">
            <v>NY</v>
          </cell>
          <cell r="F4277">
            <v>2016</v>
          </cell>
          <cell r="N4277">
            <v>1506.2</v>
          </cell>
          <cell r="R4277">
            <v>18619.400000000001</v>
          </cell>
          <cell r="S4277" t="str">
            <v>Diesel Oil</v>
          </cell>
        </row>
        <row r="4278">
          <cell r="A4278" t="str">
            <v>NY</v>
          </cell>
          <cell r="F4278">
            <v>2017</v>
          </cell>
          <cell r="N4278">
            <v>890.8</v>
          </cell>
          <cell r="R4278">
            <v>11000.2</v>
          </cell>
          <cell r="S4278" t="str">
            <v>Diesel Oil</v>
          </cell>
        </row>
        <row r="4279">
          <cell r="A4279" t="str">
            <v>NY</v>
          </cell>
          <cell r="F4279">
            <v>2018</v>
          </cell>
          <cell r="N4279">
            <v>978.8</v>
          </cell>
          <cell r="R4279">
            <v>12074.9</v>
          </cell>
          <cell r="S4279" t="str">
            <v>Diesel Oil</v>
          </cell>
        </row>
        <row r="4280">
          <cell r="A4280" t="str">
            <v>NY</v>
          </cell>
          <cell r="F4280">
            <v>2019</v>
          </cell>
          <cell r="N4280">
            <v>834.4</v>
          </cell>
          <cell r="R4280">
            <v>10304</v>
          </cell>
          <cell r="S4280" t="str">
            <v>Diesel Oil</v>
          </cell>
        </row>
        <row r="4281">
          <cell r="A4281" t="str">
            <v>NY</v>
          </cell>
          <cell r="F4281">
            <v>2020</v>
          </cell>
          <cell r="N4281">
            <v>2448.4</v>
          </cell>
          <cell r="R4281">
            <v>30231</v>
          </cell>
          <cell r="S4281" t="str">
            <v>Diesel Oil</v>
          </cell>
        </row>
        <row r="4282">
          <cell r="A4282" t="str">
            <v>NY</v>
          </cell>
          <cell r="F4282">
            <v>2021</v>
          </cell>
          <cell r="N4282">
            <v>1414.4</v>
          </cell>
          <cell r="R4282">
            <v>17465.2</v>
          </cell>
          <cell r="S4282" t="str">
            <v>Diesel Oil</v>
          </cell>
        </row>
        <row r="4283">
          <cell r="A4283" t="str">
            <v>NY</v>
          </cell>
          <cell r="F4283">
            <v>2022</v>
          </cell>
          <cell r="N4283">
            <v>847.7</v>
          </cell>
          <cell r="R4283">
            <v>10463.200000000001</v>
          </cell>
          <cell r="S4283" t="str">
            <v>Diesel Oil</v>
          </cell>
        </row>
        <row r="4284">
          <cell r="A4284" t="str">
            <v>NY</v>
          </cell>
          <cell r="F4284">
            <v>2023</v>
          </cell>
          <cell r="N4284">
            <v>927.9</v>
          </cell>
          <cell r="R4284">
            <v>11461.7</v>
          </cell>
          <cell r="S4284" t="str">
            <v>Diesel Oil</v>
          </cell>
        </row>
        <row r="4285">
          <cell r="A4285" t="str">
            <v>NY</v>
          </cell>
          <cell r="F4285">
            <v>2009</v>
          </cell>
          <cell r="N4285">
            <v>2513.5</v>
          </cell>
          <cell r="R4285">
            <v>31035.1</v>
          </cell>
          <cell r="S4285" t="str">
            <v>Diesel Oil</v>
          </cell>
        </row>
        <row r="4286">
          <cell r="A4286" t="str">
            <v>NY</v>
          </cell>
          <cell r="F4286">
            <v>2010</v>
          </cell>
          <cell r="N4286">
            <v>3088.3</v>
          </cell>
          <cell r="R4286">
            <v>38134</v>
          </cell>
          <cell r="S4286" t="str">
            <v>Diesel Oil</v>
          </cell>
        </row>
        <row r="4287">
          <cell r="A4287" t="str">
            <v>NY</v>
          </cell>
          <cell r="F4287">
            <v>2011</v>
          </cell>
          <cell r="N4287">
            <v>1678.1</v>
          </cell>
          <cell r="R4287">
            <v>20722.3</v>
          </cell>
          <cell r="S4287" t="str">
            <v>Diesel Oil</v>
          </cell>
        </row>
        <row r="4288">
          <cell r="A4288" t="str">
            <v>NY</v>
          </cell>
          <cell r="F4288">
            <v>2012</v>
          </cell>
          <cell r="N4288">
            <v>1668.8</v>
          </cell>
          <cell r="R4288">
            <v>20595.400000000001</v>
          </cell>
          <cell r="S4288" t="str">
            <v>Diesel Oil</v>
          </cell>
        </row>
        <row r="4289">
          <cell r="A4289" t="str">
            <v>NY</v>
          </cell>
          <cell r="F4289">
            <v>2013</v>
          </cell>
          <cell r="N4289">
            <v>1690.2</v>
          </cell>
          <cell r="R4289">
            <v>20860.5</v>
          </cell>
          <cell r="S4289" t="str">
            <v>Diesel Oil</v>
          </cell>
        </row>
        <row r="4290">
          <cell r="A4290" t="str">
            <v>NY</v>
          </cell>
          <cell r="F4290">
            <v>2014</v>
          </cell>
          <cell r="N4290">
            <v>1238.3</v>
          </cell>
          <cell r="R4290">
            <v>15284.6</v>
          </cell>
          <cell r="S4290" t="str">
            <v>Diesel Oil</v>
          </cell>
        </row>
        <row r="4291">
          <cell r="A4291" t="str">
            <v>NY</v>
          </cell>
          <cell r="F4291">
            <v>2015</v>
          </cell>
          <cell r="N4291">
            <v>789.3</v>
          </cell>
          <cell r="R4291">
            <v>9736.4</v>
          </cell>
          <cell r="S4291" t="str">
            <v>Diesel Oil</v>
          </cell>
        </row>
        <row r="4292">
          <cell r="A4292" t="str">
            <v>NY</v>
          </cell>
          <cell r="F4292">
            <v>2016</v>
          </cell>
          <cell r="N4292">
            <v>1474.5</v>
          </cell>
          <cell r="R4292">
            <v>18229.7</v>
          </cell>
          <cell r="S4292" t="str">
            <v>Diesel Oil</v>
          </cell>
        </row>
        <row r="4293">
          <cell r="A4293" t="str">
            <v>NY</v>
          </cell>
          <cell r="F4293">
            <v>2017</v>
          </cell>
          <cell r="N4293">
            <v>889.6</v>
          </cell>
          <cell r="R4293">
            <v>10986</v>
          </cell>
          <cell r="S4293" t="str">
            <v>Diesel Oil</v>
          </cell>
        </row>
        <row r="4294">
          <cell r="A4294" t="str">
            <v>NY</v>
          </cell>
          <cell r="F4294">
            <v>2018</v>
          </cell>
          <cell r="N4294">
            <v>963.6</v>
          </cell>
          <cell r="R4294">
            <v>11888.1</v>
          </cell>
          <cell r="S4294" t="str">
            <v>Diesel Oil</v>
          </cell>
        </row>
        <row r="4295">
          <cell r="A4295" t="str">
            <v>NY</v>
          </cell>
          <cell r="F4295">
            <v>2019</v>
          </cell>
          <cell r="N4295">
            <v>833</v>
          </cell>
          <cell r="R4295">
            <v>10286.200000000001</v>
          </cell>
          <cell r="S4295" t="str">
            <v>Diesel Oil</v>
          </cell>
        </row>
        <row r="4296">
          <cell r="A4296" t="str">
            <v>NY</v>
          </cell>
          <cell r="F4296">
            <v>2020</v>
          </cell>
          <cell r="N4296">
            <v>2447.3000000000002</v>
          </cell>
          <cell r="R4296">
            <v>30217.1</v>
          </cell>
          <cell r="S4296" t="str">
            <v>Diesel Oil</v>
          </cell>
        </row>
        <row r="4297">
          <cell r="A4297" t="str">
            <v>NY</v>
          </cell>
          <cell r="F4297">
            <v>2021</v>
          </cell>
          <cell r="N4297">
            <v>1413.3</v>
          </cell>
          <cell r="R4297">
            <v>17451.3</v>
          </cell>
          <cell r="S4297" t="str">
            <v>Diesel Oil</v>
          </cell>
        </row>
        <row r="4298">
          <cell r="A4298" t="str">
            <v>NY</v>
          </cell>
          <cell r="F4298">
            <v>2022</v>
          </cell>
          <cell r="N4298">
            <v>845.4</v>
          </cell>
          <cell r="R4298">
            <v>10435.6</v>
          </cell>
          <cell r="S4298" t="str">
            <v>Diesel Oil</v>
          </cell>
        </row>
        <row r="4299">
          <cell r="A4299" t="str">
            <v>NY</v>
          </cell>
          <cell r="F4299">
            <v>2023</v>
          </cell>
          <cell r="N4299">
            <v>927.9</v>
          </cell>
          <cell r="R4299">
            <v>11461.7</v>
          </cell>
          <cell r="S4299" t="str">
            <v>Diesel Oil</v>
          </cell>
        </row>
        <row r="4300">
          <cell r="A4300" t="str">
            <v>NY</v>
          </cell>
          <cell r="F4300">
            <v>2009</v>
          </cell>
          <cell r="N4300">
            <v>2896.8</v>
          </cell>
          <cell r="R4300">
            <v>35763.599999999999</v>
          </cell>
          <cell r="S4300" t="str">
            <v>Diesel Oil</v>
          </cell>
        </row>
        <row r="4301">
          <cell r="A4301" t="str">
            <v>NY</v>
          </cell>
          <cell r="F4301">
            <v>2010</v>
          </cell>
          <cell r="N4301">
            <v>2868.5</v>
          </cell>
          <cell r="R4301">
            <v>35424.699999999997</v>
          </cell>
          <cell r="S4301" t="str">
            <v>Diesel Oil</v>
          </cell>
        </row>
        <row r="4302">
          <cell r="A4302" t="str">
            <v>NY</v>
          </cell>
          <cell r="F4302">
            <v>2011</v>
          </cell>
          <cell r="N4302">
            <v>2131.1999999999998</v>
          </cell>
          <cell r="R4302">
            <v>26323.3</v>
          </cell>
          <cell r="S4302" t="str">
            <v>Diesel Oil</v>
          </cell>
        </row>
        <row r="4303">
          <cell r="A4303" t="str">
            <v>NY</v>
          </cell>
          <cell r="F4303">
            <v>2012</v>
          </cell>
          <cell r="N4303">
            <v>1643.9</v>
          </cell>
          <cell r="R4303">
            <v>20299.3</v>
          </cell>
          <cell r="S4303" t="str">
            <v>Diesel Oil</v>
          </cell>
        </row>
        <row r="4304">
          <cell r="A4304" t="str">
            <v>NY</v>
          </cell>
          <cell r="F4304">
            <v>2013</v>
          </cell>
          <cell r="N4304">
            <v>1978.8</v>
          </cell>
          <cell r="R4304">
            <v>24417.4</v>
          </cell>
          <cell r="S4304" t="str">
            <v>Diesel Oil</v>
          </cell>
        </row>
        <row r="4305">
          <cell r="A4305" t="str">
            <v>NY</v>
          </cell>
          <cell r="F4305">
            <v>2014</v>
          </cell>
          <cell r="N4305">
            <v>1648.9</v>
          </cell>
          <cell r="R4305">
            <v>20358.3</v>
          </cell>
          <cell r="S4305" t="str">
            <v>Diesel Oil</v>
          </cell>
        </row>
        <row r="4306">
          <cell r="A4306" t="str">
            <v>NY</v>
          </cell>
          <cell r="F4306">
            <v>2015</v>
          </cell>
          <cell r="N4306">
            <v>807.2</v>
          </cell>
          <cell r="R4306">
            <v>9958.2999999999993</v>
          </cell>
          <cell r="S4306" t="str">
            <v>Diesel Oil</v>
          </cell>
        </row>
        <row r="4307">
          <cell r="A4307" t="str">
            <v>NY</v>
          </cell>
          <cell r="F4307">
            <v>2016</v>
          </cell>
          <cell r="N4307">
            <v>767.7</v>
          </cell>
          <cell r="R4307">
            <v>9487.6</v>
          </cell>
          <cell r="S4307" t="str">
            <v>Diesel Oil</v>
          </cell>
        </row>
        <row r="4308">
          <cell r="A4308" t="str">
            <v>NY</v>
          </cell>
          <cell r="F4308">
            <v>2017</v>
          </cell>
          <cell r="N4308">
            <v>233.6</v>
          </cell>
          <cell r="R4308">
            <v>2884.2</v>
          </cell>
          <cell r="S4308" t="str">
            <v>Diesel Oil</v>
          </cell>
        </row>
        <row r="4309">
          <cell r="A4309" t="str">
            <v>NY</v>
          </cell>
          <cell r="F4309">
            <v>2018</v>
          </cell>
          <cell r="N4309">
            <v>640</v>
          </cell>
          <cell r="R4309">
            <v>7896.3</v>
          </cell>
          <cell r="S4309" t="str">
            <v>Diesel Oil</v>
          </cell>
        </row>
        <row r="4310">
          <cell r="A4310" t="str">
            <v>NY</v>
          </cell>
          <cell r="F4310">
            <v>2019</v>
          </cell>
          <cell r="N4310">
            <v>555.20000000000005</v>
          </cell>
          <cell r="R4310">
            <v>6851.6</v>
          </cell>
          <cell r="S4310" t="str">
            <v>Diesel Oil</v>
          </cell>
        </row>
        <row r="4311">
          <cell r="A4311" t="str">
            <v>NY</v>
          </cell>
          <cell r="F4311">
            <v>2020</v>
          </cell>
          <cell r="N4311">
            <v>1023</v>
          </cell>
          <cell r="R4311">
            <v>12630</v>
          </cell>
          <cell r="S4311" t="str">
            <v>Diesel Oil</v>
          </cell>
        </row>
        <row r="4312">
          <cell r="A4312" t="str">
            <v>NY</v>
          </cell>
          <cell r="F4312">
            <v>2021</v>
          </cell>
          <cell r="N4312">
            <v>1371</v>
          </cell>
          <cell r="R4312">
            <v>16926.8</v>
          </cell>
          <cell r="S4312" t="str">
            <v>Diesel Oil</v>
          </cell>
        </row>
        <row r="4313">
          <cell r="A4313" t="str">
            <v>NY</v>
          </cell>
          <cell r="F4313">
            <v>2022</v>
          </cell>
          <cell r="N4313">
            <v>1082.3</v>
          </cell>
          <cell r="R4313">
            <v>13358</v>
          </cell>
          <cell r="S4313" t="str">
            <v>Diesel Oil</v>
          </cell>
        </row>
        <row r="4314">
          <cell r="A4314" t="str">
            <v>NY</v>
          </cell>
          <cell r="F4314">
            <v>2023</v>
          </cell>
          <cell r="N4314">
            <v>1312.9</v>
          </cell>
          <cell r="R4314">
            <v>16212.3</v>
          </cell>
          <cell r="S4314" t="str">
            <v>Diesel Oil</v>
          </cell>
        </row>
        <row r="4315">
          <cell r="A4315" t="str">
            <v>NY</v>
          </cell>
          <cell r="F4315">
            <v>2009</v>
          </cell>
          <cell r="N4315">
            <v>2896.8</v>
          </cell>
          <cell r="R4315">
            <v>35763.599999999999</v>
          </cell>
          <cell r="S4315" t="str">
            <v>Diesel Oil</v>
          </cell>
        </row>
        <row r="4316">
          <cell r="A4316" t="str">
            <v>NY</v>
          </cell>
          <cell r="F4316">
            <v>2010</v>
          </cell>
          <cell r="N4316">
            <v>2868.5</v>
          </cell>
          <cell r="R4316">
            <v>35424.699999999997</v>
          </cell>
          <cell r="S4316" t="str">
            <v>Diesel Oil</v>
          </cell>
        </row>
        <row r="4317">
          <cell r="A4317" t="str">
            <v>NY</v>
          </cell>
          <cell r="F4317">
            <v>2011</v>
          </cell>
          <cell r="N4317">
            <v>2131.1999999999998</v>
          </cell>
          <cell r="R4317">
            <v>26323.3</v>
          </cell>
          <cell r="S4317" t="str">
            <v>Diesel Oil</v>
          </cell>
        </row>
        <row r="4318">
          <cell r="A4318" t="str">
            <v>NY</v>
          </cell>
          <cell r="F4318">
            <v>2012</v>
          </cell>
          <cell r="N4318">
            <v>1643.9</v>
          </cell>
          <cell r="R4318">
            <v>20299.3</v>
          </cell>
          <cell r="S4318" t="str">
            <v>Diesel Oil</v>
          </cell>
        </row>
        <row r="4319">
          <cell r="A4319" t="str">
            <v>NY</v>
          </cell>
          <cell r="F4319">
            <v>2013</v>
          </cell>
          <cell r="N4319">
            <v>1978.8</v>
          </cell>
          <cell r="R4319">
            <v>24417.4</v>
          </cell>
          <cell r="S4319" t="str">
            <v>Diesel Oil</v>
          </cell>
        </row>
        <row r="4320">
          <cell r="A4320" t="str">
            <v>NY</v>
          </cell>
          <cell r="F4320">
            <v>2014</v>
          </cell>
          <cell r="N4320">
            <v>1633.7</v>
          </cell>
          <cell r="R4320">
            <v>20169.8</v>
          </cell>
          <cell r="S4320" t="str">
            <v>Diesel Oil</v>
          </cell>
        </row>
        <row r="4321">
          <cell r="A4321" t="str">
            <v>NY</v>
          </cell>
          <cell r="F4321">
            <v>2015</v>
          </cell>
          <cell r="N4321">
            <v>829.8</v>
          </cell>
          <cell r="R4321">
            <v>10237.200000000001</v>
          </cell>
          <cell r="S4321" t="str">
            <v>Diesel Oil</v>
          </cell>
        </row>
        <row r="4322">
          <cell r="A4322" t="str">
            <v>NY</v>
          </cell>
          <cell r="F4322">
            <v>2016</v>
          </cell>
          <cell r="N4322">
            <v>767.7</v>
          </cell>
          <cell r="R4322">
            <v>9487.6</v>
          </cell>
          <cell r="S4322" t="str">
            <v>Diesel Oil</v>
          </cell>
        </row>
        <row r="4323">
          <cell r="A4323" t="str">
            <v>NY</v>
          </cell>
          <cell r="F4323">
            <v>2017</v>
          </cell>
          <cell r="N4323">
            <v>243.2</v>
          </cell>
          <cell r="R4323">
            <v>3003.3</v>
          </cell>
          <cell r="S4323" t="str">
            <v>Diesel Oil</v>
          </cell>
        </row>
        <row r="4324">
          <cell r="A4324" t="str">
            <v>NY</v>
          </cell>
          <cell r="F4324">
            <v>2018</v>
          </cell>
          <cell r="N4324">
            <v>640</v>
          </cell>
          <cell r="R4324">
            <v>7896.3</v>
          </cell>
          <cell r="S4324" t="str">
            <v>Diesel Oil</v>
          </cell>
        </row>
        <row r="4325">
          <cell r="A4325" t="str">
            <v>NY</v>
          </cell>
          <cell r="F4325">
            <v>2019</v>
          </cell>
          <cell r="N4325">
            <v>555.20000000000005</v>
          </cell>
          <cell r="R4325">
            <v>6851.6</v>
          </cell>
          <cell r="S4325" t="str">
            <v>Diesel Oil</v>
          </cell>
        </row>
        <row r="4326">
          <cell r="A4326" t="str">
            <v>NY</v>
          </cell>
          <cell r="F4326">
            <v>2020</v>
          </cell>
          <cell r="N4326">
            <v>1023</v>
          </cell>
          <cell r="R4326">
            <v>12630</v>
          </cell>
          <cell r="S4326" t="str">
            <v>Diesel Oil</v>
          </cell>
        </row>
        <row r="4327">
          <cell r="A4327" t="str">
            <v>NY</v>
          </cell>
          <cell r="F4327">
            <v>2021</v>
          </cell>
          <cell r="N4327">
            <v>1206.9000000000001</v>
          </cell>
          <cell r="R4327">
            <v>14900.7</v>
          </cell>
          <cell r="S4327" t="str">
            <v>Diesel Oil</v>
          </cell>
        </row>
        <row r="4328">
          <cell r="A4328" t="str">
            <v>NY</v>
          </cell>
          <cell r="F4328">
            <v>2022</v>
          </cell>
          <cell r="N4328">
            <v>1082.3</v>
          </cell>
          <cell r="R4328">
            <v>13358</v>
          </cell>
          <cell r="S4328" t="str">
            <v>Diesel Oil</v>
          </cell>
        </row>
        <row r="4329">
          <cell r="A4329" t="str">
            <v>NY</v>
          </cell>
          <cell r="F4329">
            <v>2023</v>
          </cell>
          <cell r="N4329">
            <v>1288.8</v>
          </cell>
          <cell r="R4329">
            <v>15915.6</v>
          </cell>
          <cell r="S4329" t="str">
            <v>Diesel Oil</v>
          </cell>
        </row>
        <row r="4330">
          <cell r="A4330" t="str">
            <v>NY</v>
          </cell>
          <cell r="F4330">
            <v>2009</v>
          </cell>
          <cell r="N4330">
            <v>3224.8</v>
          </cell>
          <cell r="R4330">
            <v>39815.699999999997</v>
          </cell>
          <cell r="S4330" t="str">
            <v>Diesel Oil</v>
          </cell>
        </row>
        <row r="4331">
          <cell r="A4331" t="str">
            <v>NY</v>
          </cell>
          <cell r="F4331">
            <v>2010</v>
          </cell>
          <cell r="N4331">
            <v>7039.3</v>
          </cell>
          <cell r="R4331">
            <v>86926.5</v>
          </cell>
          <cell r="S4331" t="str">
            <v>Diesel Oil</v>
          </cell>
        </row>
        <row r="4332">
          <cell r="A4332" t="str">
            <v>NY</v>
          </cell>
          <cell r="F4332">
            <v>2011</v>
          </cell>
          <cell r="N4332">
            <v>3046.4</v>
          </cell>
          <cell r="R4332">
            <v>37620.5</v>
          </cell>
          <cell r="S4332" t="str">
            <v>Diesel Oil</v>
          </cell>
        </row>
        <row r="4333">
          <cell r="A4333" t="str">
            <v>NY</v>
          </cell>
          <cell r="F4333">
            <v>2012</v>
          </cell>
          <cell r="N4333">
            <v>2498.1</v>
          </cell>
          <cell r="R4333">
            <v>30824.3</v>
          </cell>
          <cell r="S4333" t="str">
            <v>Diesel Oil</v>
          </cell>
        </row>
        <row r="4334">
          <cell r="A4334" t="str">
            <v>NY</v>
          </cell>
          <cell r="F4334">
            <v>2013</v>
          </cell>
          <cell r="N4334">
            <v>4561.2</v>
          </cell>
          <cell r="R4334">
            <v>56300.7</v>
          </cell>
          <cell r="S4334" t="str">
            <v>Diesel Oil</v>
          </cell>
        </row>
        <row r="4335">
          <cell r="A4335" t="str">
            <v>NY</v>
          </cell>
          <cell r="F4335">
            <v>2014</v>
          </cell>
          <cell r="N4335">
            <v>6024</v>
          </cell>
          <cell r="R4335">
            <v>74361</v>
          </cell>
          <cell r="S4335" t="str">
            <v>Diesel Oil</v>
          </cell>
        </row>
        <row r="4336">
          <cell r="A4336" t="str">
            <v>NY</v>
          </cell>
          <cell r="F4336">
            <v>2015</v>
          </cell>
          <cell r="N4336">
            <v>4460.3</v>
          </cell>
          <cell r="R4336">
            <v>55076.800000000003</v>
          </cell>
          <cell r="S4336" t="str">
            <v>Diesel Oil</v>
          </cell>
        </row>
        <row r="4337">
          <cell r="A4337" t="str">
            <v>NY</v>
          </cell>
          <cell r="F4337">
            <v>2016</v>
          </cell>
          <cell r="N4337">
            <v>4939</v>
          </cell>
          <cell r="R4337">
            <v>60956.4</v>
          </cell>
          <cell r="S4337" t="str">
            <v>Diesel Oil</v>
          </cell>
        </row>
        <row r="4338">
          <cell r="A4338" t="str">
            <v>NY</v>
          </cell>
          <cell r="F4338">
            <v>2017</v>
          </cell>
          <cell r="N4338">
            <v>2312.5</v>
          </cell>
          <cell r="R4338">
            <v>28547.1</v>
          </cell>
          <cell r="S4338" t="str">
            <v>Diesel Oil</v>
          </cell>
        </row>
        <row r="4339">
          <cell r="A4339" t="str">
            <v>NY</v>
          </cell>
          <cell r="F4339">
            <v>2018</v>
          </cell>
          <cell r="N4339">
            <v>8208.2000000000007</v>
          </cell>
          <cell r="R4339">
            <v>101324.4</v>
          </cell>
          <cell r="S4339" t="str">
            <v>Diesel Oil</v>
          </cell>
        </row>
        <row r="4340">
          <cell r="A4340" t="str">
            <v>NY</v>
          </cell>
          <cell r="F4340">
            <v>2019</v>
          </cell>
          <cell r="N4340">
            <v>1803</v>
          </cell>
          <cell r="R4340">
            <v>22255.1</v>
          </cell>
          <cell r="S4340" t="str">
            <v>Diesel Oil</v>
          </cell>
        </row>
        <row r="4341">
          <cell r="A4341" t="str">
            <v>NY</v>
          </cell>
          <cell r="F4341">
            <v>2020</v>
          </cell>
          <cell r="N4341">
            <v>4975.6000000000004</v>
          </cell>
          <cell r="R4341">
            <v>61426.400000000001</v>
          </cell>
          <cell r="S4341" t="str">
            <v>Diesel Oil</v>
          </cell>
        </row>
        <row r="4342">
          <cell r="A4342" t="str">
            <v>NY</v>
          </cell>
          <cell r="F4342">
            <v>2021</v>
          </cell>
          <cell r="N4342">
            <v>4513.3999999999996</v>
          </cell>
          <cell r="R4342">
            <v>55724.800000000003</v>
          </cell>
          <cell r="S4342" t="str">
            <v>Diesel Oil</v>
          </cell>
        </row>
        <row r="4343">
          <cell r="A4343" t="str">
            <v>NY</v>
          </cell>
          <cell r="F4343">
            <v>2022</v>
          </cell>
          <cell r="N4343">
            <v>4082.2</v>
          </cell>
          <cell r="R4343">
            <v>50382.2</v>
          </cell>
          <cell r="S4343" t="str">
            <v>Diesel Oil</v>
          </cell>
        </row>
        <row r="4344">
          <cell r="A4344" t="str">
            <v>NY</v>
          </cell>
          <cell r="F4344">
            <v>2023</v>
          </cell>
          <cell r="N4344">
            <v>1657.2</v>
          </cell>
          <cell r="R4344">
            <v>20451.400000000001</v>
          </cell>
          <cell r="S4344" t="str">
            <v>Diesel Oil</v>
          </cell>
        </row>
        <row r="4345">
          <cell r="A4345" t="str">
            <v>NY</v>
          </cell>
          <cell r="F4345">
            <v>2009</v>
          </cell>
          <cell r="N4345">
            <v>3224.8</v>
          </cell>
          <cell r="R4345">
            <v>39815.699999999997</v>
          </cell>
          <cell r="S4345" t="str">
            <v>Diesel Oil</v>
          </cell>
        </row>
        <row r="4346">
          <cell r="A4346" t="str">
            <v>NY</v>
          </cell>
          <cell r="F4346">
            <v>2010</v>
          </cell>
          <cell r="N4346">
            <v>7057.3</v>
          </cell>
          <cell r="R4346">
            <v>87150.2</v>
          </cell>
          <cell r="S4346" t="str">
            <v>Diesel Oil</v>
          </cell>
        </row>
        <row r="4347">
          <cell r="A4347" t="str">
            <v>NY</v>
          </cell>
          <cell r="F4347">
            <v>2011</v>
          </cell>
          <cell r="N4347">
            <v>2973.3</v>
          </cell>
          <cell r="R4347">
            <v>36716.1</v>
          </cell>
          <cell r="S4347" t="str">
            <v>Diesel Oil</v>
          </cell>
        </row>
        <row r="4348">
          <cell r="A4348" t="str">
            <v>NY</v>
          </cell>
          <cell r="F4348">
            <v>2012</v>
          </cell>
          <cell r="N4348">
            <v>2498.1</v>
          </cell>
          <cell r="R4348">
            <v>30824.3</v>
          </cell>
          <cell r="S4348" t="str">
            <v>Diesel Oil</v>
          </cell>
        </row>
        <row r="4349">
          <cell r="A4349" t="str">
            <v>NY</v>
          </cell>
          <cell r="F4349">
            <v>2013</v>
          </cell>
          <cell r="N4349">
            <v>4544.3999999999996</v>
          </cell>
          <cell r="R4349">
            <v>56094.3</v>
          </cell>
          <cell r="S4349" t="str">
            <v>Diesel Oil</v>
          </cell>
        </row>
        <row r="4350">
          <cell r="A4350" t="str">
            <v>NY</v>
          </cell>
          <cell r="F4350">
            <v>2014</v>
          </cell>
          <cell r="N4350">
            <v>6024</v>
          </cell>
          <cell r="R4350">
            <v>74361</v>
          </cell>
          <cell r="S4350" t="str">
            <v>Diesel Oil</v>
          </cell>
        </row>
        <row r="4351">
          <cell r="A4351" t="str">
            <v>NY</v>
          </cell>
          <cell r="F4351">
            <v>2015</v>
          </cell>
          <cell r="N4351">
            <v>4460.3</v>
          </cell>
          <cell r="R4351">
            <v>55077.9</v>
          </cell>
          <cell r="S4351" t="str">
            <v>Diesel Oil</v>
          </cell>
        </row>
        <row r="4352">
          <cell r="A4352" t="str">
            <v>NY</v>
          </cell>
          <cell r="F4352">
            <v>2016</v>
          </cell>
          <cell r="N4352">
            <v>4939</v>
          </cell>
          <cell r="R4352">
            <v>60956.4</v>
          </cell>
          <cell r="S4352" t="str">
            <v>Diesel Oil</v>
          </cell>
        </row>
        <row r="4353">
          <cell r="A4353" t="str">
            <v>NY</v>
          </cell>
          <cell r="F4353">
            <v>2017</v>
          </cell>
          <cell r="N4353">
            <v>2312.5</v>
          </cell>
          <cell r="R4353">
            <v>28547.1</v>
          </cell>
          <cell r="S4353" t="str">
            <v>Diesel Oil</v>
          </cell>
        </row>
        <row r="4354">
          <cell r="A4354" t="str">
            <v>NY</v>
          </cell>
          <cell r="F4354">
            <v>2018</v>
          </cell>
          <cell r="N4354">
            <v>8174.2</v>
          </cell>
          <cell r="R4354">
            <v>100904.5</v>
          </cell>
          <cell r="S4354" t="str">
            <v>Diesel Oil</v>
          </cell>
        </row>
        <row r="4355">
          <cell r="A4355" t="str">
            <v>NY</v>
          </cell>
          <cell r="F4355">
            <v>2019</v>
          </cell>
          <cell r="N4355">
            <v>1803</v>
          </cell>
          <cell r="R4355">
            <v>22255.1</v>
          </cell>
          <cell r="S4355" t="str">
            <v>Diesel Oil</v>
          </cell>
        </row>
        <row r="4356">
          <cell r="A4356" t="str">
            <v>NY</v>
          </cell>
          <cell r="F4356">
            <v>2020</v>
          </cell>
          <cell r="N4356">
            <v>4975.6000000000004</v>
          </cell>
          <cell r="R4356">
            <v>61426.400000000001</v>
          </cell>
          <cell r="S4356" t="str">
            <v>Diesel Oil</v>
          </cell>
        </row>
        <row r="4357">
          <cell r="A4357" t="str">
            <v>NY</v>
          </cell>
          <cell r="F4357">
            <v>2021</v>
          </cell>
          <cell r="N4357">
            <v>4512.3</v>
          </cell>
          <cell r="R4357">
            <v>55710.9</v>
          </cell>
          <cell r="S4357" t="str">
            <v>Diesel Oil</v>
          </cell>
        </row>
        <row r="4358">
          <cell r="A4358" t="str">
            <v>NY</v>
          </cell>
          <cell r="F4358">
            <v>2022</v>
          </cell>
          <cell r="N4358">
            <v>4349.8999999999996</v>
          </cell>
          <cell r="R4358">
            <v>53687.199999999997</v>
          </cell>
          <cell r="S4358" t="str">
            <v>Diesel Oil</v>
          </cell>
        </row>
        <row r="4359">
          <cell r="A4359" t="str">
            <v>NY</v>
          </cell>
          <cell r="F4359">
            <v>2023</v>
          </cell>
          <cell r="N4359">
            <v>1982.5</v>
          </cell>
          <cell r="R4359">
            <v>24467.5</v>
          </cell>
          <cell r="S4359" t="str">
            <v>Diesel Oil</v>
          </cell>
        </row>
        <row r="4360">
          <cell r="A4360" t="str">
            <v>NY</v>
          </cell>
          <cell r="F4360">
            <v>2009</v>
          </cell>
          <cell r="N4360">
            <v>3686.2</v>
          </cell>
          <cell r="R4360">
            <v>45508.3</v>
          </cell>
          <cell r="S4360" t="str">
            <v>Diesel Oil</v>
          </cell>
        </row>
        <row r="4361">
          <cell r="A4361" t="str">
            <v>NY</v>
          </cell>
          <cell r="F4361">
            <v>2010</v>
          </cell>
          <cell r="N4361">
            <v>4971</v>
          </cell>
          <cell r="R4361">
            <v>61353.2</v>
          </cell>
          <cell r="S4361" t="str">
            <v>Diesel Oil</v>
          </cell>
        </row>
        <row r="4362">
          <cell r="A4362" t="str">
            <v>NY</v>
          </cell>
          <cell r="F4362">
            <v>2011</v>
          </cell>
          <cell r="N4362">
            <v>2236.3000000000002</v>
          </cell>
          <cell r="R4362">
            <v>27611.4</v>
          </cell>
          <cell r="S4362" t="str">
            <v>Diesel Oil</v>
          </cell>
        </row>
        <row r="4363">
          <cell r="A4363" t="str">
            <v>NY</v>
          </cell>
          <cell r="F4363">
            <v>2012</v>
          </cell>
          <cell r="N4363">
            <v>3250.2</v>
          </cell>
          <cell r="R4363">
            <v>40125.199999999997</v>
          </cell>
          <cell r="S4363" t="str">
            <v>Diesel Oil</v>
          </cell>
        </row>
        <row r="4364">
          <cell r="A4364" t="str">
            <v>NY</v>
          </cell>
          <cell r="F4364">
            <v>2013</v>
          </cell>
          <cell r="N4364">
            <v>4963.3</v>
          </cell>
          <cell r="R4364">
            <v>61265.7</v>
          </cell>
          <cell r="S4364" t="str">
            <v>Diesel Oil</v>
          </cell>
        </row>
        <row r="4365">
          <cell r="A4365" t="str">
            <v>NY</v>
          </cell>
          <cell r="F4365">
            <v>2014</v>
          </cell>
          <cell r="N4365">
            <v>629.6</v>
          </cell>
          <cell r="R4365">
            <v>7770.5</v>
          </cell>
          <cell r="S4365" t="str">
            <v>Diesel Oil</v>
          </cell>
        </row>
        <row r="4366">
          <cell r="A4366" t="str">
            <v>NY</v>
          </cell>
          <cell r="F4366">
            <v>2015</v>
          </cell>
          <cell r="N4366">
            <v>882.4</v>
          </cell>
          <cell r="R4366">
            <v>10892</v>
          </cell>
          <cell r="S4366" t="str">
            <v>Diesel Oil</v>
          </cell>
        </row>
        <row r="4367">
          <cell r="A4367" t="str">
            <v>NY</v>
          </cell>
          <cell r="F4367">
            <v>2016</v>
          </cell>
          <cell r="N4367">
            <v>2543.6</v>
          </cell>
          <cell r="R4367">
            <v>31404.9</v>
          </cell>
          <cell r="S4367" t="str">
            <v>Diesel Oil</v>
          </cell>
        </row>
        <row r="4368">
          <cell r="A4368" t="str">
            <v>NY</v>
          </cell>
          <cell r="F4368">
            <v>2017</v>
          </cell>
          <cell r="N4368">
            <v>736.8</v>
          </cell>
          <cell r="R4368">
            <v>9098.2999999999993</v>
          </cell>
          <cell r="S4368" t="str">
            <v>Diesel Oil</v>
          </cell>
        </row>
        <row r="4369">
          <cell r="A4369" t="str">
            <v>NY</v>
          </cell>
          <cell r="F4369">
            <v>2018</v>
          </cell>
          <cell r="N4369">
            <v>2961.7</v>
          </cell>
          <cell r="R4369">
            <v>36550.9</v>
          </cell>
          <cell r="S4369" t="str">
            <v>Diesel Oil</v>
          </cell>
        </row>
        <row r="4370">
          <cell r="A4370" t="str">
            <v>NY</v>
          </cell>
          <cell r="F4370">
            <v>2019</v>
          </cell>
          <cell r="N4370">
            <v>2236.6</v>
          </cell>
          <cell r="R4370">
            <v>27609.599999999999</v>
          </cell>
          <cell r="S4370" t="str">
            <v>Diesel Oil</v>
          </cell>
        </row>
        <row r="4371">
          <cell r="A4371" t="str">
            <v>NY</v>
          </cell>
          <cell r="F4371">
            <v>2020</v>
          </cell>
          <cell r="N4371">
            <v>2390.5</v>
          </cell>
          <cell r="R4371">
            <v>29521.4</v>
          </cell>
          <cell r="S4371" t="str">
            <v>Diesel Oil</v>
          </cell>
        </row>
        <row r="4372">
          <cell r="A4372" t="str">
            <v>NY</v>
          </cell>
          <cell r="F4372">
            <v>2021</v>
          </cell>
          <cell r="N4372">
            <v>1273.8</v>
          </cell>
          <cell r="R4372">
            <v>15726.7</v>
          </cell>
          <cell r="S4372" t="str">
            <v>Diesel Oil</v>
          </cell>
        </row>
        <row r="4373">
          <cell r="A4373" t="str">
            <v>NY</v>
          </cell>
          <cell r="F4373">
            <v>2022</v>
          </cell>
          <cell r="N4373">
            <v>780.6</v>
          </cell>
          <cell r="R4373">
            <v>9638.5</v>
          </cell>
          <cell r="S4373" t="str">
            <v>Diesel Oil</v>
          </cell>
        </row>
        <row r="4374">
          <cell r="A4374" t="str">
            <v>NY</v>
          </cell>
          <cell r="F4374">
            <v>2023</v>
          </cell>
          <cell r="N4374">
            <v>609.6</v>
          </cell>
          <cell r="R4374">
            <v>7523.1</v>
          </cell>
          <cell r="S4374" t="str">
            <v>Diesel Oil</v>
          </cell>
        </row>
        <row r="4375">
          <cell r="A4375" t="str">
            <v>NY</v>
          </cell>
          <cell r="F4375">
            <v>2009</v>
          </cell>
          <cell r="N4375">
            <v>3686.2</v>
          </cell>
          <cell r="R4375">
            <v>45508.3</v>
          </cell>
          <cell r="S4375" t="str">
            <v>Diesel Oil</v>
          </cell>
        </row>
        <row r="4376">
          <cell r="A4376" t="str">
            <v>NY</v>
          </cell>
          <cell r="F4376">
            <v>2010</v>
          </cell>
          <cell r="N4376">
            <v>4907.2</v>
          </cell>
          <cell r="R4376">
            <v>60569.599999999999</v>
          </cell>
          <cell r="S4376" t="str">
            <v>Diesel Oil</v>
          </cell>
        </row>
        <row r="4377">
          <cell r="A4377" t="str">
            <v>NY</v>
          </cell>
          <cell r="F4377">
            <v>2011</v>
          </cell>
          <cell r="N4377">
            <v>2236.3000000000002</v>
          </cell>
          <cell r="R4377">
            <v>27611.4</v>
          </cell>
          <cell r="S4377" t="str">
            <v>Diesel Oil</v>
          </cell>
        </row>
        <row r="4378">
          <cell r="A4378" t="str">
            <v>NY</v>
          </cell>
          <cell r="F4378">
            <v>2012</v>
          </cell>
          <cell r="N4378">
            <v>3250.2</v>
          </cell>
          <cell r="R4378">
            <v>40125.199999999997</v>
          </cell>
          <cell r="S4378" t="str">
            <v>Diesel Oil</v>
          </cell>
        </row>
        <row r="4379">
          <cell r="A4379" t="str">
            <v>NY</v>
          </cell>
          <cell r="F4379">
            <v>2013</v>
          </cell>
          <cell r="N4379">
            <v>4955.8</v>
          </cell>
          <cell r="R4379">
            <v>61173.3</v>
          </cell>
          <cell r="S4379" t="str">
            <v>Diesel Oil</v>
          </cell>
        </row>
        <row r="4380">
          <cell r="A4380" t="str">
            <v>NY</v>
          </cell>
          <cell r="F4380">
            <v>2014</v>
          </cell>
          <cell r="N4380">
            <v>629.6</v>
          </cell>
          <cell r="R4380">
            <v>7770.5</v>
          </cell>
          <cell r="S4380" t="str">
            <v>Diesel Oil</v>
          </cell>
        </row>
        <row r="4381">
          <cell r="A4381" t="str">
            <v>NY</v>
          </cell>
          <cell r="F4381">
            <v>2015</v>
          </cell>
          <cell r="N4381">
            <v>482.6</v>
          </cell>
          <cell r="R4381">
            <v>5958.2</v>
          </cell>
          <cell r="S4381" t="str">
            <v>Diesel Oil</v>
          </cell>
        </row>
        <row r="4382">
          <cell r="A4382" t="str">
            <v>NY</v>
          </cell>
          <cell r="F4382">
            <v>2016</v>
          </cell>
          <cell r="N4382">
            <v>2529.1999999999998</v>
          </cell>
          <cell r="R4382">
            <v>31227.8</v>
          </cell>
          <cell r="S4382" t="str">
            <v>Diesel Oil</v>
          </cell>
        </row>
        <row r="4383">
          <cell r="A4383" t="str">
            <v>NY</v>
          </cell>
          <cell r="F4383">
            <v>2017</v>
          </cell>
          <cell r="N4383">
            <v>736.8</v>
          </cell>
          <cell r="R4383">
            <v>9098.2999999999993</v>
          </cell>
          <cell r="S4383" t="str">
            <v>Diesel Oil</v>
          </cell>
        </row>
        <row r="4384">
          <cell r="A4384" t="str">
            <v>NY</v>
          </cell>
          <cell r="F4384">
            <v>2018</v>
          </cell>
          <cell r="N4384">
            <v>2946.7</v>
          </cell>
          <cell r="R4384">
            <v>36365.800000000003</v>
          </cell>
          <cell r="S4384" t="str">
            <v>Diesel Oil</v>
          </cell>
        </row>
        <row r="4385">
          <cell r="A4385" t="str">
            <v>NY</v>
          </cell>
          <cell r="F4385">
            <v>2019</v>
          </cell>
          <cell r="N4385">
            <v>2236.6</v>
          </cell>
          <cell r="R4385">
            <v>27609.599999999999</v>
          </cell>
          <cell r="S4385" t="str">
            <v>Diesel Oil</v>
          </cell>
        </row>
        <row r="4386">
          <cell r="A4386" t="str">
            <v>NY</v>
          </cell>
          <cell r="F4386">
            <v>2020</v>
          </cell>
          <cell r="N4386">
            <v>2389.3000000000002</v>
          </cell>
          <cell r="R4386">
            <v>29506.7</v>
          </cell>
          <cell r="S4386" t="str">
            <v>Diesel Oil</v>
          </cell>
        </row>
        <row r="4387">
          <cell r="A4387" t="str">
            <v>NY</v>
          </cell>
          <cell r="F4387">
            <v>2021</v>
          </cell>
          <cell r="N4387">
            <v>1273.8</v>
          </cell>
          <cell r="R4387">
            <v>15726.7</v>
          </cell>
          <cell r="S4387" t="str">
            <v>Diesel Oil</v>
          </cell>
        </row>
        <row r="4388">
          <cell r="A4388" t="str">
            <v>NY</v>
          </cell>
          <cell r="F4388">
            <v>2022</v>
          </cell>
          <cell r="N4388">
            <v>781.7</v>
          </cell>
          <cell r="R4388">
            <v>9651.6</v>
          </cell>
          <cell r="S4388" t="str">
            <v>Diesel Oil</v>
          </cell>
        </row>
        <row r="4389">
          <cell r="A4389" t="str">
            <v>NY</v>
          </cell>
          <cell r="F4389">
            <v>2023</v>
          </cell>
          <cell r="N4389">
            <v>609.6</v>
          </cell>
          <cell r="R4389">
            <v>7523.1</v>
          </cell>
          <cell r="S4389" t="str">
            <v>Diesel Oil</v>
          </cell>
        </row>
        <row r="4390">
          <cell r="A4390" t="str">
            <v>NY</v>
          </cell>
          <cell r="F4390">
            <v>2009</v>
          </cell>
          <cell r="N4390">
            <v>2490.5</v>
          </cell>
          <cell r="R4390">
            <v>30746.3</v>
          </cell>
          <cell r="S4390" t="str">
            <v>Diesel Oil</v>
          </cell>
        </row>
        <row r="4391">
          <cell r="A4391" t="str">
            <v>NY</v>
          </cell>
          <cell r="F4391">
            <v>2010</v>
          </cell>
          <cell r="N4391">
            <v>5701.8</v>
          </cell>
          <cell r="R4391">
            <v>70379.199999999997</v>
          </cell>
          <cell r="S4391" t="str">
            <v>Diesel Oil</v>
          </cell>
        </row>
        <row r="4392">
          <cell r="A4392" t="str">
            <v>NY</v>
          </cell>
          <cell r="F4392">
            <v>2011</v>
          </cell>
          <cell r="N4392">
            <v>2417.6</v>
          </cell>
          <cell r="R4392">
            <v>29864.9</v>
          </cell>
          <cell r="S4392" t="str">
            <v>Diesel Oil</v>
          </cell>
        </row>
        <row r="4393">
          <cell r="A4393" t="str">
            <v>NY</v>
          </cell>
          <cell r="F4393">
            <v>2012</v>
          </cell>
          <cell r="N4393">
            <v>5401.4</v>
          </cell>
          <cell r="R4393">
            <v>66667.100000000006</v>
          </cell>
          <cell r="S4393" t="str">
            <v>Diesel Oil</v>
          </cell>
        </row>
        <row r="4394">
          <cell r="A4394" t="str">
            <v>NY</v>
          </cell>
          <cell r="F4394">
            <v>2013</v>
          </cell>
          <cell r="N4394">
            <v>5901.1</v>
          </cell>
          <cell r="R4394">
            <v>72832.399999999994</v>
          </cell>
          <cell r="S4394" t="str">
            <v>Diesel Oil</v>
          </cell>
        </row>
        <row r="4395">
          <cell r="A4395" t="str">
            <v>NY</v>
          </cell>
          <cell r="F4395">
            <v>2014</v>
          </cell>
          <cell r="N4395">
            <v>1448.7</v>
          </cell>
          <cell r="R4395">
            <v>17883.2</v>
          </cell>
          <cell r="S4395" t="str">
            <v>Diesel Oil</v>
          </cell>
        </row>
        <row r="4396">
          <cell r="A4396" t="str">
            <v>NY</v>
          </cell>
          <cell r="F4396">
            <v>2015</v>
          </cell>
          <cell r="N4396">
            <v>2267.6999999999998</v>
          </cell>
          <cell r="R4396">
            <v>28006.9</v>
          </cell>
          <cell r="S4396" t="str">
            <v>Diesel Oil</v>
          </cell>
        </row>
        <row r="4397">
          <cell r="A4397" t="str">
            <v>NY</v>
          </cell>
          <cell r="F4397">
            <v>2016</v>
          </cell>
          <cell r="N4397">
            <v>3058</v>
          </cell>
          <cell r="R4397">
            <v>37756.699999999997</v>
          </cell>
          <cell r="S4397" t="str">
            <v>Diesel Oil</v>
          </cell>
        </row>
        <row r="4398">
          <cell r="A4398" t="str">
            <v>NY</v>
          </cell>
          <cell r="F4398">
            <v>2017</v>
          </cell>
          <cell r="N4398">
            <v>1043.8</v>
          </cell>
          <cell r="R4398">
            <v>12887.1</v>
          </cell>
          <cell r="S4398" t="str">
            <v>Diesel Oil</v>
          </cell>
        </row>
        <row r="4399">
          <cell r="A4399" t="str">
            <v>NY</v>
          </cell>
          <cell r="F4399">
            <v>2018</v>
          </cell>
          <cell r="N4399">
            <v>3670.1</v>
          </cell>
          <cell r="R4399">
            <v>45299.6</v>
          </cell>
          <cell r="S4399" t="str">
            <v>Diesel Oil</v>
          </cell>
        </row>
        <row r="4400">
          <cell r="A4400" t="str">
            <v>NY</v>
          </cell>
          <cell r="F4400">
            <v>2019</v>
          </cell>
          <cell r="N4400">
            <v>2623.1</v>
          </cell>
          <cell r="R4400">
            <v>32385.7</v>
          </cell>
          <cell r="S4400" t="str">
            <v>Diesel Oil</v>
          </cell>
        </row>
        <row r="4401">
          <cell r="A4401" t="str">
            <v>NY</v>
          </cell>
          <cell r="F4401">
            <v>2020</v>
          </cell>
          <cell r="N4401">
            <v>3179.1</v>
          </cell>
          <cell r="R4401">
            <v>39266</v>
          </cell>
          <cell r="S4401" t="str">
            <v>Diesel Oil</v>
          </cell>
        </row>
        <row r="4402">
          <cell r="A4402" t="str">
            <v>NY</v>
          </cell>
          <cell r="F4402">
            <v>2021</v>
          </cell>
          <cell r="N4402">
            <v>1036.2</v>
          </cell>
          <cell r="R4402">
            <v>12789.4</v>
          </cell>
          <cell r="S4402" t="str">
            <v>Diesel Oil</v>
          </cell>
        </row>
        <row r="4403">
          <cell r="A4403" t="str">
            <v>NY</v>
          </cell>
          <cell r="F4403">
            <v>2022</v>
          </cell>
          <cell r="N4403">
            <v>1013</v>
          </cell>
          <cell r="R4403">
            <v>12499.6</v>
          </cell>
          <cell r="S4403" t="str">
            <v>Diesel Oil</v>
          </cell>
        </row>
        <row r="4404">
          <cell r="A4404" t="str">
            <v>NY</v>
          </cell>
          <cell r="F4404">
            <v>2023</v>
          </cell>
          <cell r="N4404">
            <v>640.5</v>
          </cell>
          <cell r="R4404">
            <v>7912.1</v>
          </cell>
          <cell r="S4404" t="str">
            <v>Diesel Oil</v>
          </cell>
        </row>
        <row r="4405">
          <cell r="A4405" t="str">
            <v>NY</v>
          </cell>
          <cell r="F4405">
            <v>2009</v>
          </cell>
          <cell r="N4405">
            <v>2490.5</v>
          </cell>
          <cell r="R4405">
            <v>30746.3</v>
          </cell>
          <cell r="S4405" t="str">
            <v>Diesel Oil</v>
          </cell>
        </row>
        <row r="4406">
          <cell r="A4406" t="str">
            <v>NY</v>
          </cell>
          <cell r="F4406">
            <v>2010</v>
          </cell>
          <cell r="N4406">
            <v>5694.9</v>
          </cell>
          <cell r="R4406">
            <v>70295.199999999997</v>
          </cell>
          <cell r="S4406" t="str">
            <v>Diesel Oil</v>
          </cell>
        </row>
        <row r="4407">
          <cell r="A4407" t="str">
            <v>NY</v>
          </cell>
          <cell r="F4407">
            <v>2011</v>
          </cell>
          <cell r="N4407">
            <v>2417.6</v>
          </cell>
          <cell r="R4407">
            <v>29864.9</v>
          </cell>
          <cell r="S4407" t="str">
            <v>Diesel Oil</v>
          </cell>
        </row>
        <row r="4408">
          <cell r="A4408" t="str">
            <v>NY</v>
          </cell>
          <cell r="F4408">
            <v>2012</v>
          </cell>
          <cell r="N4408">
            <v>5401.4</v>
          </cell>
          <cell r="R4408">
            <v>66667.100000000006</v>
          </cell>
          <cell r="S4408" t="str">
            <v>Diesel Oil</v>
          </cell>
        </row>
        <row r="4409">
          <cell r="A4409" t="str">
            <v>NY</v>
          </cell>
          <cell r="F4409">
            <v>2013</v>
          </cell>
          <cell r="N4409">
            <v>5932.3</v>
          </cell>
          <cell r="R4409">
            <v>73219.399999999994</v>
          </cell>
          <cell r="S4409" t="str">
            <v>Diesel Oil</v>
          </cell>
        </row>
        <row r="4410">
          <cell r="A4410" t="str">
            <v>NY</v>
          </cell>
          <cell r="F4410">
            <v>2014</v>
          </cell>
          <cell r="N4410">
            <v>1448.7</v>
          </cell>
          <cell r="R4410">
            <v>17883.2</v>
          </cell>
          <cell r="S4410" t="str">
            <v>Diesel Oil</v>
          </cell>
        </row>
        <row r="4411">
          <cell r="A4411" t="str">
            <v>NY</v>
          </cell>
          <cell r="F4411">
            <v>2015</v>
          </cell>
          <cell r="N4411">
            <v>2202.8000000000002</v>
          </cell>
          <cell r="R4411">
            <v>27203.1</v>
          </cell>
          <cell r="S4411" t="str">
            <v>Diesel Oil</v>
          </cell>
        </row>
        <row r="4412">
          <cell r="A4412" t="str">
            <v>NY</v>
          </cell>
          <cell r="F4412">
            <v>2016</v>
          </cell>
          <cell r="N4412">
            <v>3058</v>
          </cell>
          <cell r="R4412">
            <v>37756.699999999997</v>
          </cell>
          <cell r="S4412" t="str">
            <v>Diesel Oil</v>
          </cell>
        </row>
        <row r="4413">
          <cell r="A4413" t="str">
            <v>NY</v>
          </cell>
          <cell r="F4413">
            <v>2017</v>
          </cell>
          <cell r="N4413">
            <v>1043.8</v>
          </cell>
          <cell r="R4413">
            <v>12887.1</v>
          </cell>
          <cell r="S4413" t="str">
            <v>Diesel Oil</v>
          </cell>
        </row>
        <row r="4414">
          <cell r="A4414" t="str">
            <v>NY</v>
          </cell>
          <cell r="F4414">
            <v>2018</v>
          </cell>
          <cell r="N4414">
            <v>3691.5</v>
          </cell>
          <cell r="R4414">
            <v>45563.9</v>
          </cell>
          <cell r="S4414" t="str">
            <v>Diesel Oil</v>
          </cell>
        </row>
        <row r="4415">
          <cell r="A4415" t="str">
            <v>NY</v>
          </cell>
          <cell r="F4415">
            <v>2019</v>
          </cell>
          <cell r="N4415">
            <v>2623.1</v>
          </cell>
          <cell r="R4415">
            <v>32385.7</v>
          </cell>
          <cell r="S4415" t="str">
            <v>Diesel Oil</v>
          </cell>
        </row>
        <row r="4416">
          <cell r="A4416" t="str">
            <v>NY</v>
          </cell>
          <cell r="F4416">
            <v>2020</v>
          </cell>
          <cell r="N4416">
            <v>3176.9</v>
          </cell>
          <cell r="R4416">
            <v>39238.199999999997</v>
          </cell>
          <cell r="S4416" t="str">
            <v>Diesel Oil</v>
          </cell>
        </row>
        <row r="4417">
          <cell r="A4417" t="str">
            <v>NY</v>
          </cell>
          <cell r="F4417">
            <v>2021</v>
          </cell>
          <cell r="N4417">
            <v>1036.2</v>
          </cell>
          <cell r="R4417">
            <v>12789.4</v>
          </cell>
          <cell r="S4417" t="str">
            <v>Diesel Oil</v>
          </cell>
        </row>
        <row r="4418">
          <cell r="A4418" t="str">
            <v>NY</v>
          </cell>
          <cell r="F4418">
            <v>2022</v>
          </cell>
          <cell r="N4418">
            <v>1008.6</v>
          </cell>
          <cell r="R4418">
            <v>12445.6</v>
          </cell>
          <cell r="S4418" t="str">
            <v>Diesel Oil</v>
          </cell>
        </row>
        <row r="4419">
          <cell r="A4419" t="str">
            <v>NY</v>
          </cell>
          <cell r="F4419">
            <v>2023</v>
          </cell>
          <cell r="N4419">
            <v>419.6</v>
          </cell>
          <cell r="R4419">
            <v>5183.1000000000004</v>
          </cell>
          <cell r="S4419" t="str">
            <v>Diesel Oil</v>
          </cell>
        </row>
        <row r="4420">
          <cell r="A4420" t="str">
            <v>NY</v>
          </cell>
          <cell r="F4420">
            <v>2009</v>
          </cell>
          <cell r="N4420">
            <v>3470.2</v>
          </cell>
          <cell r="R4420">
            <v>42836.4</v>
          </cell>
          <cell r="S4420" t="str">
            <v>Diesel Oil</v>
          </cell>
        </row>
        <row r="4421">
          <cell r="A4421" t="str">
            <v>NY</v>
          </cell>
          <cell r="F4421">
            <v>2010</v>
          </cell>
          <cell r="N4421">
            <v>5487.4</v>
          </cell>
          <cell r="R4421">
            <v>67743.600000000006</v>
          </cell>
          <cell r="S4421" t="str">
            <v>Diesel Oil</v>
          </cell>
        </row>
        <row r="4422">
          <cell r="A4422" t="str">
            <v>NY</v>
          </cell>
          <cell r="F4422">
            <v>2011</v>
          </cell>
          <cell r="N4422">
            <v>2788.7</v>
          </cell>
          <cell r="R4422">
            <v>34442.6</v>
          </cell>
          <cell r="S4422" t="str">
            <v>Diesel Oil</v>
          </cell>
        </row>
        <row r="4423">
          <cell r="A4423" t="str">
            <v>NY</v>
          </cell>
          <cell r="F4423">
            <v>2012</v>
          </cell>
          <cell r="N4423">
            <v>5114.8999999999996</v>
          </cell>
          <cell r="R4423">
            <v>63151.1</v>
          </cell>
          <cell r="S4423" t="str">
            <v>Diesel Oil</v>
          </cell>
        </row>
        <row r="4424">
          <cell r="A4424" t="str">
            <v>NY</v>
          </cell>
          <cell r="F4424">
            <v>2013</v>
          </cell>
          <cell r="N4424">
            <v>6820.2</v>
          </cell>
          <cell r="R4424">
            <v>84172.6</v>
          </cell>
          <cell r="S4424" t="str">
            <v>Diesel Oil</v>
          </cell>
        </row>
        <row r="4425">
          <cell r="A4425" t="str">
            <v>NY</v>
          </cell>
          <cell r="F4425">
            <v>2014</v>
          </cell>
          <cell r="N4425">
            <v>4027.8</v>
          </cell>
          <cell r="R4425">
            <v>49734.7</v>
          </cell>
          <cell r="S4425" t="str">
            <v>Diesel Oil</v>
          </cell>
        </row>
        <row r="4426">
          <cell r="A4426" t="str">
            <v>NY</v>
          </cell>
          <cell r="F4426">
            <v>2015</v>
          </cell>
          <cell r="N4426">
            <v>1000.2</v>
          </cell>
          <cell r="R4426">
            <v>12348.1</v>
          </cell>
          <cell r="S4426" t="str">
            <v>Diesel Oil</v>
          </cell>
        </row>
        <row r="4427">
          <cell r="A4427" t="str">
            <v>NY</v>
          </cell>
          <cell r="F4427">
            <v>2016</v>
          </cell>
          <cell r="N4427">
            <v>2249.1999999999998</v>
          </cell>
          <cell r="R4427">
            <v>27763.7</v>
          </cell>
          <cell r="S4427" t="str">
            <v>Diesel Oil</v>
          </cell>
        </row>
        <row r="4428">
          <cell r="A4428" t="str">
            <v>NY</v>
          </cell>
          <cell r="F4428">
            <v>2017</v>
          </cell>
          <cell r="N4428">
            <v>867.7</v>
          </cell>
          <cell r="R4428">
            <v>10713.8</v>
          </cell>
          <cell r="S4428" t="str">
            <v>Diesel Oil</v>
          </cell>
        </row>
        <row r="4429">
          <cell r="A4429" t="str">
            <v>NY</v>
          </cell>
          <cell r="F4429">
            <v>2018</v>
          </cell>
          <cell r="N4429">
            <v>2699.1</v>
          </cell>
          <cell r="R4429">
            <v>33316.1</v>
          </cell>
          <cell r="S4429" t="str">
            <v>Diesel Oil</v>
          </cell>
        </row>
        <row r="4430">
          <cell r="A4430" t="str">
            <v>NY</v>
          </cell>
          <cell r="F4430">
            <v>2019</v>
          </cell>
          <cell r="N4430">
            <v>1735.1</v>
          </cell>
          <cell r="R4430">
            <v>21420.9</v>
          </cell>
          <cell r="S4430" t="str">
            <v>Diesel Oil</v>
          </cell>
        </row>
        <row r="4431">
          <cell r="A4431" t="str">
            <v>NY</v>
          </cell>
          <cell r="F4431">
            <v>2020</v>
          </cell>
          <cell r="N4431">
            <v>3388.1</v>
          </cell>
          <cell r="R4431">
            <v>41827.9</v>
          </cell>
          <cell r="S4431" t="str">
            <v>Diesel Oil</v>
          </cell>
        </row>
        <row r="4432">
          <cell r="A4432" t="str">
            <v>NY</v>
          </cell>
          <cell r="F4432">
            <v>2021</v>
          </cell>
          <cell r="N4432">
            <v>2278.6</v>
          </cell>
          <cell r="R4432">
            <v>28127.1</v>
          </cell>
          <cell r="S4432" t="str">
            <v>Diesel Oil</v>
          </cell>
        </row>
        <row r="4433">
          <cell r="A4433" t="str">
            <v>NY</v>
          </cell>
          <cell r="F4433">
            <v>2022</v>
          </cell>
          <cell r="N4433">
            <v>2426.6</v>
          </cell>
          <cell r="R4433">
            <v>29970.5</v>
          </cell>
          <cell r="S4433" t="str">
            <v>Diesel Oil</v>
          </cell>
        </row>
        <row r="4434">
          <cell r="A4434" t="str">
            <v>NY</v>
          </cell>
          <cell r="F4434">
            <v>2023</v>
          </cell>
          <cell r="N4434">
            <v>1423.3</v>
          </cell>
          <cell r="R4434">
            <v>17569.2</v>
          </cell>
          <cell r="S4434" t="str">
            <v>Diesel Oil</v>
          </cell>
        </row>
        <row r="4435">
          <cell r="A4435" t="str">
            <v>NY</v>
          </cell>
          <cell r="F4435">
            <v>2009</v>
          </cell>
          <cell r="N4435">
            <v>3470.2</v>
          </cell>
          <cell r="R4435">
            <v>42836.4</v>
          </cell>
          <cell r="S4435" t="str">
            <v>Diesel Oil</v>
          </cell>
        </row>
        <row r="4436">
          <cell r="A4436" t="str">
            <v>NY</v>
          </cell>
          <cell r="F4436">
            <v>2010</v>
          </cell>
          <cell r="N4436">
            <v>5479.2</v>
          </cell>
          <cell r="R4436">
            <v>67645.899999999994</v>
          </cell>
          <cell r="S4436" t="str">
            <v>Diesel Oil</v>
          </cell>
        </row>
        <row r="4437">
          <cell r="A4437" t="str">
            <v>NY</v>
          </cell>
          <cell r="F4437">
            <v>2011</v>
          </cell>
          <cell r="N4437">
            <v>2306.6</v>
          </cell>
          <cell r="R4437">
            <v>28489.200000000001</v>
          </cell>
          <cell r="S4437" t="str">
            <v>Diesel Oil</v>
          </cell>
        </row>
        <row r="4438">
          <cell r="A4438" t="str">
            <v>NY</v>
          </cell>
          <cell r="F4438">
            <v>2012</v>
          </cell>
          <cell r="N4438">
            <v>5114.8999999999996</v>
          </cell>
          <cell r="R4438">
            <v>63151.1</v>
          </cell>
          <cell r="S4438" t="str">
            <v>Diesel Oil</v>
          </cell>
        </row>
        <row r="4439">
          <cell r="A4439" t="str">
            <v>NY</v>
          </cell>
          <cell r="F4439">
            <v>2013</v>
          </cell>
          <cell r="N4439">
            <v>6507.8</v>
          </cell>
          <cell r="R4439">
            <v>80320.100000000006</v>
          </cell>
          <cell r="S4439" t="str">
            <v>Diesel Oil</v>
          </cell>
        </row>
        <row r="4440">
          <cell r="A4440" t="str">
            <v>NY</v>
          </cell>
          <cell r="F4440">
            <v>2014</v>
          </cell>
          <cell r="N4440">
            <v>4039.9</v>
          </cell>
          <cell r="R4440">
            <v>49884.1</v>
          </cell>
          <cell r="S4440" t="str">
            <v>Diesel Oil</v>
          </cell>
        </row>
        <row r="4441">
          <cell r="A4441" t="str">
            <v>NY</v>
          </cell>
          <cell r="F4441">
            <v>2015</v>
          </cell>
          <cell r="N4441">
            <v>1003.7</v>
          </cell>
          <cell r="R4441">
            <v>12390.2</v>
          </cell>
          <cell r="S4441" t="str">
            <v>Diesel Oil</v>
          </cell>
        </row>
        <row r="4442">
          <cell r="A4442" t="str">
            <v>NY</v>
          </cell>
          <cell r="F4442">
            <v>2016</v>
          </cell>
          <cell r="N4442">
            <v>2249.1999999999998</v>
          </cell>
          <cell r="R4442">
            <v>27763.7</v>
          </cell>
          <cell r="S4442" t="str">
            <v>Diesel Oil</v>
          </cell>
        </row>
        <row r="4443">
          <cell r="A4443" t="str">
            <v>NY</v>
          </cell>
          <cell r="F4443">
            <v>2017</v>
          </cell>
          <cell r="N4443">
            <v>867.7</v>
          </cell>
          <cell r="R4443">
            <v>10713.8</v>
          </cell>
          <cell r="S4443" t="str">
            <v>Diesel Oil</v>
          </cell>
        </row>
        <row r="4444">
          <cell r="A4444" t="str">
            <v>NY</v>
          </cell>
          <cell r="F4444">
            <v>2018</v>
          </cell>
          <cell r="N4444">
            <v>2691.5</v>
          </cell>
          <cell r="R4444">
            <v>33222.800000000003</v>
          </cell>
          <cell r="S4444" t="str">
            <v>Diesel Oil</v>
          </cell>
        </row>
        <row r="4445">
          <cell r="A4445" t="str">
            <v>NY</v>
          </cell>
          <cell r="F4445">
            <v>2019</v>
          </cell>
          <cell r="N4445">
            <v>1735.1</v>
          </cell>
          <cell r="R4445">
            <v>21420.9</v>
          </cell>
          <cell r="S4445" t="str">
            <v>Diesel Oil</v>
          </cell>
        </row>
        <row r="4446">
          <cell r="A4446" t="str">
            <v>NY</v>
          </cell>
          <cell r="F4446">
            <v>2020</v>
          </cell>
          <cell r="N4446">
            <v>3300.9</v>
          </cell>
          <cell r="R4446">
            <v>40751.800000000003</v>
          </cell>
          <cell r="S4446" t="str">
            <v>Diesel Oil</v>
          </cell>
        </row>
        <row r="4447">
          <cell r="A4447" t="str">
            <v>NY</v>
          </cell>
          <cell r="F4447">
            <v>2021</v>
          </cell>
          <cell r="N4447">
            <v>2278.6</v>
          </cell>
          <cell r="R4447">
            <v>28127.1</v>
          </cell>
          <cell r="S4447" t="str">
            <v>Diesel Oil</v>
          </cell>
        </row>
        <row r="4448">
          <cell r="A4448" t="str">
            <v>NY</v>
          </cell>
          <cell r="F4448">
            <v>2022</v>
          </cell>
          <cell r="N4448">
            <v>2425.5</v>
          </cell>
          <cell r="R4448">
            <v>29956.6</v>
          </cell>
          <cell r="S4448" t="str">
            <v>Diesel Oil</v>
          </cell>
        </row>
        <row r="4449">
          <cell r="A4449" t="str">
            <v>NY</v>
          </cell>
          <cell r="F4449">
            <v>2023</v>
          </cell>
          <cell r="N4449">
            <v>1422.2</v>
          </cell>
          <cell r="R4449">
            <v>17555.3</v>
          </cell>
          <cell r="S4449" t="str">
            <v>Diesel Oil</v>
          </cell>
        </row>
        <row r="4450">
          <cell r="A4450" t="str">
            <v>NY</v>
          </cell>
          <cell r="F4450">
            <v>2009</v>
          </cell>
          <cell r="N4450">
            <v>2684.7</v>
          </cell>
          <cell r="R4450">
            <v>33151.5</v>
          </cell>
          <cell r="S4450" t="str">
            <v>Diesel Oil</v>
          </cell>
        </row>
        <row r="4451">
          <cell r="A4451" t="str">
            <v>NY</v>
          </cell>
          <cell r="F4451">
            <v>2010</v>
          </cell>
          <cell r="N4451">
            <v>6577</v>
          </cell>
          <cell r="R4451">
            <v>81186.100000000006</v>
          </cell>
          <cell r="S4451" t="str">
            <v>Diesel Oil</v>
          </cell>
        </row>
        <row r="4452">
          <cell r="A4452" t="str">
            <v>NY</v>
          </cell>
          <cell r="F4452">
            <v>2011</v>
          </cell>
          <cell r="N4452">
            <v>4524.1000000000004</v>
          </cell>
          <cell r="R4452">
            <v>55875.1</v>
          </cell>
          <cell r="S4452" t="str">
            <v>Diesel Oil</v>
          </cell>
        </row>
        <row r="4453">
          <cell r="A4453" t="str">
            <v>NY</v>
          </cell>
          <cell r="F4453">
            <v>2012</v>
          </cell>
          <cell r="N4453">
            <v>4708.3</v>
          </cell>
          <cell r="R4453">
            <v>58147.6</v>
          </cell>
          <cell r="S4453" t="str">
            <v>Diesel Oil</v>
          </cell>
        </row>
        <row r="4454">
          <cell r="A4454" t="str">
            <v>NY</v>
          </cell>
          <cell r="F4454">
            <v>2013</v>
          </cell>
          <cell r="N4454">
            <v>4572.3</v>
          </cell>
          <cell r="R4454">
            <v>56442.6</v>
          </cell>
          <cell r="S4454" t="str">
            <v>Diesel Oil</v>
          </cell>
        </row>
        <row r="4455">
          <cell r="A4455" t="str">
            <v>NY</v>
          </cell>
          <cell r="F4455">
            <v>2014</v>
          </cell>
          <cell r="N4455">
            <v>1502.4</v>
          </cell>
          <cell r="R4455">
            <v>18544.599999999999</v>
          </cell>
          <cell r="S4455" t="str">
            <v>Diesel Oil</v>
          </cell>
        </row>
        <row r="4456">
          <cell r="A4456" t="str">
            <v>NY</v>
          </cell>
          <cell r="F4456">
            <v>2015</v>
          </cell>
          <cell r="N4456">
            <v>3000.5</v>
          </cell>
          <cell r="R4456">
            <v>37041.699999999997</v>
          </cell>
          <cell r="S4456" t="str">
            <v>Diesel Oil</v>
          </cell>
        </row>
        <row r="4457">
          <cell r="A4457" t="str">
            <v>NY</v>
          </cell>
          <cell r="F4457">
            <v>2016</v>
          </cell>
          <cell r="N4457">
            <v>4546.3</v>
          </cell>
          <cell r="R4457">
            <v>56107.1</v>
          </cell>
          <cell r="S4457" t="str">
            <v>Diesel Oil</v>
          </cell>
        </row>
        <row r="4458">
          <cell r="A4458" t="str">
            <v>NY</v>
          </cell>
          <cell r="F4458">
            <v>2017</v>
          </cell>
          <cell r="N4458">
            <v>2078.6999999999998</v>
          </cell>
          <cell r="R4458">
            <v>25654.400000000001</v>
          </cell>
          <cell r="S4458" t="str">
            <v>Diesel Oil</v>
          </cell>
        </row>
        <row r="4459">
          <cell r="A4459" t="str">
            <v>NY</v>
          </cell>
          <cell r="F4459">
            <v>2018</v>
          </cell>
          <cell r="N4459">
            <v>5091.5</v>
          </cell>
          <cell r="R4459">
            <v>62856.3</v>
          </cell>
          <cell r="S4459" t="str">
            <v>Diesel Oil</v>
          </cell>
        </row>
        <row r="4460">
          <cell r="A4460" t="str">
            <v>NY</v>
          </cell>
          <cell r="F4460">
            <v>2019</v>
          </cell>
          <cell r="N4460">
            <v>1632.4</v>
          </cell>
          <cell r="R4460">
            <v>20153.599999999999</v>
          </cell>
          <cell r="S4460" t="str">
            <v>Diesel Oil</v>
          </cell>
        </row>
        <row r="4461">
          <cell r="A4461" t="str">
            <v>NY</v>
          </cell>
          <cell r="F4461">
            <v>2020</v>
          </cell>
          <cell r="N4461">
            <v>1130.2</v>
          </cell>
          <cell r="R4461">
            <v>13956.2</v>
          </cell>
          <cell r="S4461" t="str">
            <v>Diesel Oil</v>
          </cell>
        </row>
        <row r="4462">
          <cell r="A4462" t="str">
            <v>NY</v>
          </cell>
          <cell r="F4462">
            <v>2021</v>
          </cell>
          <cell r="N4462">
            <v>2423.5</v>
          </cell>
          <cell r="R4462">
            <v>29910.5</v>
          </cell>
          <cell r="S4462" t="str">
            <v>Diesel Oil</v>
          </cell>
        </row>
        <row r="4463">
          <cell r="A4463" t="str">
            <v>NY</v>
          </cell>
          <cell r="F4463">
            <v>2022</v>
          </cell>
          <cell r="N4463">
            <v>3353.5</v>
          </cell>
          <cell r="R4463">
            <v>41404.199999999997</v>
          </cell>
          <cell r="S4463" t="str">
            <v>Diesel Oil</v>
          </cell>
        </row>
        <row r="4464">
          <cell r="A4464" t="str">
            <v>NY</v>
          </cell>
          <cell r="F4464">
            <v>2023</v>
          </cell>
          <cell r="N4464">
            <v>764.8</v>
          </cell>
          <cell r="R4464">
            <v>9449.6</v>
          </cell>
          <cell r="S4464" t="str">
            <v>Diesel Oil</v>
          </cell>
        </row>
        <row r="4465">
          <cell r="A4465" t="str">
            <v>NY</v>
          </cell>
          <cell r="F4465">
            <v>2009</v>
          </cell>
          <cell r="N4465">
            <v>2684.7</v>
          </cell>
          <cell r="R4465">
            <v>33151.5</v>
          </cell>
          <cell r="S4465" t="str">
            <v>Diesel Oil</v>
          </cell>
        </row>
        <row r="4466">
          <cell r="A4466" t="str">
            <v>NY</v>
          </cell>
          <cell r="F4466">
            <v>2010</v>
          </cell>
          <cell r="N4466">
            <v>6458</v>
          </cell>
          <cell r="R4466">
            <v>79717.100000000006</v>
          </cell>
          <cell r="S4466" t="str">
            <v>Diesel Oil</v>
          </cell>
        </row>
        <row r="4467">
          <cell r="A4467" t="str">
            <v>NY</v>
          </cell>
          <cell r="F4467">
            <v>2011</v>
          </cell>
          <cell r="N4467">
            <v>4517.6000000000004</v>
          </cell>
          <cell r="R4467">
            <v>55792</v>
          </cell>
          <cell r="S4467" t="str">
            <v>Diesel Oil</v>
          </cell>
        </row>
        <row r="4468">
          <cell r="A4468" t="str">
            <v>NY</v>
          </cell>
          <cell r="F4468">
            <v>2012</v>
          </cell>
          <cell r="N4468">
            <v>4708.3</v>
          </cell>
          <cell r="R4468">
            <v>58147.6</v>
          </cell>
          <cell r="S4468" t="str">
            <v>Diesel Oil</v>
          </cell>
        </row>
        <row r="4469">
          <cell r="A4469" t="str">
            <v>NY</v>
          </cell>
          <cell r="F4469">
            <v>2013</v>
          </cell>
          <cell r="N4469">
            <v>4582.7</v>
          </cell>
          <cell r="R4469">
            <v>56571.6</v>
          </cell>
          <cell r="S4469" t="str">
            <v>Diesel Oil</v>
          </cell>
        </row>
        <row r="4470">
          <cell r="A4470" t="str">
            <v>NY</v>
          </cell>
          <cell r="F4470">
            <v>2014</v>
          </cell>
          <cell r="N4470">
            <v>1502.4</v>
          </cell>
          <cell r="R4470">
            <v>18544.599999999999</v>
          </cell>
          <cell r="S4470" t="str">
            <v>Diesel Oil</v>
          </cell>
        </row>
        <row r="4471">
          <cell r="A4471" t="str">
            <v>NY</v>
          </cell>
          <cell r="F4471">
            <v>2015</v>
          </cell>
          <cell r="N4471">
            <v>3019.5</v>
          </cell>
          <cell r="R4471">
            <v>37276.800000000003</v>
          </cell>
          <cell r="S4471" t="str">
            <v>Diesel Oil</v>
          </cell>
        </row>
        <row r="4472">
          <cell r="A4472" t="str">
            <v>NY</v>
          </cell>
          <cell r="F4472">
            <v>2016</v>
          </cell>
          <cell r="N4472">
            <v>4546.3999999999996</v>
          </cell>
          <cell r="R4472">
            <v>56107.1</v>
          </cell>
          <cell r="S4472" t="str">
            <v>Diesel Oil</v>
          </cell>
        </row>
        <row r="4473">
          <cell r="A4473" t="str">
            <v>NY</v>
          </cell>
          <cell r="F4473">
            <v>2017</v>
          </cell>
          <cell r="N4473">
            <v>2078.6999999999998</v>
          </cell>
          <cell r="R4473">
            <v>25654.400000000001</v>
          </cell>
          <cell r="S4473" t="str">
            <v>Diesel Oil</v>
          </cell>
        </row>
        <row r="4474">
          <cell r="A4474" t="str">
            <v>NY</v>
          </cell>
          <cell r="F4474">
            <v>2018</v>
          </cell>
          <cell r="N4474">
            <v>5125.5</v>
          </cell>
          <cell r="R4474">
            <v>63276.1</v>
          </cell>
          <cell r="S4474" t="str">
            <v>Diesel Oil</v>
          </cell>
        </row>
        <row r="4475">
          <cell r="A4475" t="str">
            <v>NY</v>
          </cell>
          <cell r="F4475">
            <v>2019</v>
          </cell>
          <cell r="N4475">
            <v>1632.4</v>
          </cell>
          <cell r="R4475">
            <v>20153.599999999999</v>
          </cell>
          <cell r="S4475" t="str">
            <v>Diesel Oil</v>
          </cell>
        </row>
        <row r="4476">
          <cell r="A4476" t="str">
            <v>NY</v>
          </cell>
          <cell r="F4476">
            <v>2020</v>
          </cell>
          <cell r="N4476">
            <v>1129</v>
          </cell>
          <cell r="R4476">
            <v>13941.9</v>
          </cell>
          <cell r="S4476" t="str">
            <v>Diesel Oil</v>
          </cell>
        </row>
        <row r="4477">
          <cell r="A4477" t="str">
            <v>NY</v>
          </cell>
          <cell r="F4477">
            <v>2021</v>
          </cell>
          <cell r="N4477">
            <v>2429.9</v>
          </cell>
          <cell r="R4477">
            <v>29991</v>
          </cell>
          <cell r="S4477" t="str">
            <v>Diesel Oil</v>
          </cell>
        </row>
        <row r="4478">
          <cell r="A4478" t="str">
            <v>NY</v>
          </cell>
          <cell r="F4478">
            <v>2022</v>
          </cell>
          <cell r="N4478">
            <v>3354.6</v>
          </cell>
          <cell r="R4478">
            <v>41417.699999999997</v>
          </cell>
          <cell r="S4478" t="str">
            <v>Diesel Oil</v>
          </cell>
        </row>
        <row r="4479">
          <cell r="A4479" t="str">
            <v>NY</v>
          </cell>
          <cell r="F4479">
            <v>2023</v>
          </cell>
          <cell r="N4479">
            <v>764.8</v>
          </cell>
          <cell r="R4479">
            <v>9449.6</v>
          </cell>
          <cell r="S4479" t="str">
            <v>Diesel Oil</v>
          </cell>
        </row>
        <row r="4480">
          <cell r="A4480" t="str">
            <v>NJ</v>
          </cell>
          <cell r="F4480">
            <v>2009</v>
          </cell>
          <cell r="N4480">
            <v>713.9</v>
          </cell>
          <cell r="R4480">
            <v>12012</v>
          </cell>
          <cell r="S4480" t="str">
            <v>Natural Gas</v>
          </cell>
        </row>
        <row r="4481">
          <cell r="A4481" t="str">
            <v>NJ</v>
          </cell>
          <cell r="F4481">
            <v>2010</v>
          </cell>
          <cell r="N4481">
            <v>2660.9</v>
          </cell>
          <cell r="R4481">
            <v>44772</v>
          </cell>
          <cell r="S4481" t="str">
            <v>Natural Gas</v>
          </cell>
        </row>
        <row r="4482">
          <cell r="A4482" t="str">
            <v>NJ</v>
          </cell>
          <cell r="F4482">
            <v>2011</v>
          </cell>
          <cell r="N4482">
            <v>3764.2</v>
          </cell>
          <cell r="R4482">
            <v>63336</v>
          </cell>
          <cell r="S4482" t="str">
            <v>Natural Gas</v>
          </cell>
        </row>
        <row r="4483">
          <cell r="A4483" t="str">
            <v>NJ</v>
          </cell>
          <cell r="F4483">
            <v>2020</v>
          </cell>
          <cell r="S4483" t="str">
            <v>Natural Gas</v>
          </cell>
        </row>
        <row r="4484">
          <cell r="A4484" t="str">
            <v>NJ</v>
          </cell>
          <cell r="F4484">
            <v>2021</v>
          </cell>
          <cell r="N4484">
            <v>5905.9</v>
          </cell>
          <cell r="R4484">
            <v>99372</v>
          </cell>
          <cell r="S4484" t="str">
            <v>Natural Gas</v>
          </cell>
        </row>
        <row r="4485">
          <cell r="A4485" t="str">
            <v>NJ</v>
          </cell>
          <cell r="F4485">
            <v>2022</v>
          </cell>
          <cell r="N4485">
            <v>3223.9</v>
          </cell>
          <cell r="R4485">
            <v>54482.400000000001</v>
          </cell>
          <cell r="S4485" t="str">
            <v>Natural Gas</v>
          </cell>
        </row>
        <row r="4486">
          <cell r="A4486" t="str">
            <v>NJ</v>
          </cell>
          <cell r="F4486">
            <v>2023</v>
          </cell>
          <cell r="N4486">
            <v>2122.8000000000002</v>
          </cell>
          <cell r="R4486">
            <v>35982.5</v>
          </cell>
          <cell r="S4486" t="str">
            <v>Natural Gas</v>
          </cell>
        </row>
        <row r="4487">
          <cell r="A4487" t="str">
            <v>PA</v>
          </cell>
          <cell r="F4487">
            <v>2022</v>
          </cell>
          <cell r="N4487">
            <v>2358.6999999999998</v>
          </cell>
          <cell r="R4487">
            <v>33669.4</v>
          </cell>
          <cell r="S4487" t="str">
            <v>Diesel Oil</v>
          </cell>
        </row>
        <row r="4488">
          <cell r="A4488" t="str">
            <v>PA</v>
          </cell>
          <cell r="F4488">
            <v>2023</v>
          </cell>
          <cell r="N4488">
            <v>107.7</v>
          </cell>
          <cell r="R4488">
            <v>1329.9</v>
          </cell>
          <cell r="S4488" t="str">
            <v>Diesel Oil</v>
          </cell>
        </row>
        <row r="4489">
          <cell r="A4489" t="str">
            <v>PA</v>
          </cell>
          <cell r="F4489">
            <v>2022</v>
          </cell>
          <cell r="N4489">
            <v>1769.4</v>
          </cell>
          <cell r="R4489">
            <v>28552.6</v>
          </cell>
          <cell r="S4489" t="str">
            <v>Diesel Oil</v>
          </cell>
        </row>
        <row r="4490">
          <cell r="A4490" t="str">
            <v>PA</v>
          </cell>
          <cell r="F4490">
            <v>2023</v>
          </cell>
          <cell r="N4490">
            <v>134.19999999999999</v>
          </cell>
          <cell r="R4490">
            <v>1656.9</v>
          </cell>
          <cell r="S4490" t="str">
            <v>Diesel Oil</v>
          </cell>
        </row>
        <row r="4491">
          <cell r="A4491" t="str">
            <v>PA</v>
          </cell>
          <cell r="F4491">
            <v>2022</v>
          </cell>
          <cell r="N4491">
            <v>2966.4</v>
          </cell>
          <cell r="R4491">
            <v>38840.199999999997</v>
          </cell>
          <cell r="S4491" t="str">
            <v>Diesel Oil</v>
          </cell>
        </row>
        <row r="4492">
          <cell r="A4492" t="str">
            <v>PA</v>
          </cell>
          <cell r="F4492">
            <v>2023</v>
          </cell>
          <cell r="N4492">
            <v>94.3</v>
          </cell>
          <cell r="R4492">
            <v>1165</v>
          </cell>
          <cell r="S4492" t="str">
            <v>Diesel Oil</v>
          </cell>
        </row>
        <row r="4493">
          <cell r="A4493" t="str">
            <v>PA</v>
          </cell>
          <cell r="F4493">
            <v>2022</v>
          </cell>
          <cell r="N4493">
            <v>3119.5</v>
          </cell>
          <cell r="R4493">
            <v>39260.800000000003</v>
          </cell>
          <cell r="S4493" t="str">
            <v>Diesel Oil</v>
          </cell>
        </row>
        <row r="4494">
          <cell r="A4494" t="str">
            <v>PA</v>
          </cell>
          <cell r="F4494">
            <v>2023</v>
          </cell>
          <cell r="N4494">
            <v>98.7</v>
          </cell>
          <cell r="R4494">
            <v>1219</v>
          </cell>
          <cell r="S4494" t="str">
            <v>Diesel Oil</v>
          </cell>
        </row>
        <row r="4495">
          <cell r="A4495" t="str">
            <v>PA</v>
          </cell>
          <cell r="F4495">
            <v>2022</v>
          </cell>
          <cell r="N4495">
            <v>3330.8</v>
          </cell>
          <cell r="R4495">
            <v>46554.5</v>
          </cell>
          <cell r="S4495" t="str">
            <v>Diesel Oil</v>
          </cell>
        </row>
        <row r="4496">
          <cell r="A4496" t="str">
            <v>PA</v>
          </cell>
          <cell r="F4496">
            <v>2023</v>
          </cell>
          <cell r="N4496">
            <v>114.6</v>
          </cell>
          <cell r="R4496">
            <v>1413.6</v>
          </cell>
          <cell r="S4496" t="str">
            <v>Diesel Oil</v>
          </cell>
        </row>
        <row r="4497">
          <cell r="A4497" t="str">
            <v>PA</v>
          </cell>
          <cell r="F4497">
            <v>2022</v>
          </cell>
          <cell r="N4497">
            <v>2570.1</v>
          </cell>
          <cell r="R4497">
            <v>35263.5</v>
          </cell>
          <cell r="S4497" t="str">
            <v>Diesel Oil</v>
          </cell>
        </row>
        <row r="4498">
          <cell r="A4498" t="str">
            <v>PA</v>
          </cell>
          <cell r="F4498">
            <v>2023</v>
          </cell>
          <cell r="N4498">
            <v>99.4</v>
          </cell>
          <cell r="R4498">
            <v>1227</v>
          </cell>
          <cell r="S4498" t="str">
            <v>Diesel Oil</v>
          </cell>
        </row>
        <row r="4499">
          <cell r="A4499" t="str">
            <v>PA</v>
          </cell>
          <cell r="F4499">
            <v>2022</v>
          </cell>
          <cell r="N4499">
            <v>2568.1</v>
          </cell>
          <cell r="R4499">
            <v>32336.799999999999</v>
          </cell>
          <cell r="S4499" t="str">
            <v>Diesel Oil</v>
          </cell>
        </row>
        <row r="4500">
          <cell r="A4500" t="str">
            <v>PA</v>
          </cell>
          <cell r="F4500">
            <v>2023</v>
          </cell>
          <cell r="N4500">
            <v>104.8</v>
          </cell>
          <cell r="R4500">
            <v>1294</v>
          </cell>
          <cell r="S4500" t="str">
            <v>Diesel Oil</v>
          </cell>
        </row>
        <row r="4501">
          <cell r="A4501" t="str">
            <v>PA</v>
          </cell>
          <cell r="F4501">
            <v>2022</v>
          </cell>
          <cell r="N4501">
            <v>2660.7</v>
          </cell>
          <cell r="R4501">
            <v>33537.599999999999</v>
          </cell>
          <cell r="S4501" t="str">
            <v>Diesel Oil</v>
          </cell>
        </row>
        <row r="4502">
          <cell r="A4502" t="str">
            <v>PA</v>
          </cell>
          <cell r="F4502">
            <v>2023</v>
          </cell>
          <cell r="N4502">
            <v>98.3</v>
          </cell>
          <cell r="R4502">
            <v>1213</v>
          </cell>
          <cell r="S4502" t="str">
            <v>Diesel Oil</v>
          </cell>
        </row>
        <row r="4503">
          <cell r="A4503" t="str">
            <v>NY</v>
          </cell>
          <cell r="F4503">
            <v>2009</v>
          </cell>
          <cell r="N4503">
            <v>35305.741000000002</v>
          </cell>
          <cell r="R4503">
            <v>594089.10499999998</v>
          </cell>
          <cell r="S4503" t="str">
            <v>Natural Gas</v>
          </cell>
        </row>
        <row r="4504">
          <cell r="A4504" t="str">
            <v>NY</v>
          </cell>
          <cell r="F4504">
            <v>2010</v>
          </cell>
          <cell r="N4504">
            <v>50786.580999999998</v>
          </cell>
          <cell r="R4504">
            <v>854611.478</v>
          </cell>
          <cell r="S4504" t="str">
            <v>Natural Gas</v>
          </cell>
        </row>
        <row r="4505">
          <cell r="A4505" t="str">
            <v>NY</v>
          </cell>
          <cell r="F4505">
            <v>2011</v>
          </cell>
          <cell r="N4505">
            <v>65222.701000000001</v>
          </cell>
          <cell r="R4505">
            <v>1097502.618</v>
          </cell>
          <cell r="S4505" t="str">
            <v>Natural Gas</v>
          </cell>
        </row>
        <row r="4506">
          <cell r="A4506" t="str">
            <v>NY</v>
          </cell>
          <cell r="F4506">
            <v>2012</v>
          </cell>
          <cell r="N4506">
            <v>57549.692000000003</v>
          </cell>
          <cell r="R4506">
            <v>968415.13300000003</v>
          </cell>
          <cell r="S4506" t="str">
            <v>Natural Gas</v>
          </cell>
        </row>
        <row r="4507">
          <cell r="A4507" t="str">
            <v>NY</v>
          </cell>
          <cell r="F4507">
            <v>2013</v>
          </cell>
          <cell r="N4507">
            <v>62724.411999999997</v>
          </cell>
          <cell r="R4507">
            <v>1055489.848</v>
          </cell>
          <cell r="S4507" t="str">
            <v>Natural Gas</v>
          </cell>
        </row>
        <row r="4508">
          <cell r="A4508" t="str">
            <v>NY</v>
          </cell>
          <cell r="F4508">
            <v>2014</v>
          </cell>
          <cell r="N4508">
            <v>25370.202000000001</v>
          </cell>
          <cell r="R4508">
            <v>426895.864</v>
          </cell>
          <cell r="S4508" t="str">
            <v>Natural Gas</v>
          </cell>
        </row>
        <row r="4509">
          <cell r="A4509" t="str">
            <v>NY</v>
          </cell>
          <cell r="F4509">
            <v>2015</v>
          </cell>
          <cell r="N4509">
            <v>38503.292000000001</v>
          </cell>
          <cell r="R4509">
            <v>647866.81099999999</v>
          </cell>
          <cell r="S4509" t="str">
            <v>Natural Gas</v>
          </cell>
        </row>
        <row r="4510">
          <cell r="A4510" t="str">
            <v>NY</v>
          </cell>
          <cell r="F4510">
            <v>2016</v>
          </cell>
          <cell r="N4510">
            <v>41291.267999999996</v>
          </cell>
          <cell r="R4510">
            <v>694763.61699999997</v>
          </cell>
          <cell r="S4510" t="str">
            <v>Natural Gas</v>
          </cell>
        </row>
        <row r="4511">
          <cell r="A4511" t="str">
            <v>NY</v>
          </cell>
          <cell r="F4511">
            <v>2017</v>
          </cell>
          <cell r="N4511">
            <v>28713.951000000001</v>
          </cell>
          <cell r="R4511">
            <v>483159.99</v>
          </cell>
          <cell r="S4511" t="str">
            <v>Natural Gas</v>
          </cell>
        </row>
        <row r="4512">
          <cell r="A4512" t="str">
            <v>NY</v>
          </cell>
          <cell r="F4512">
            <v>2018</v>
          </cell>
          <cell r="N4512">
            <v>38413.173000000003</v>
          </cell>
          <cell r="R4512">
            <v>646403.72699999996</v>
          </cell>
          <cell r="S4512" t="str">
            <v>Natural Gas</v>
          </cell>
        </row>
        <row r="4513">
          <cell r="A4513" t="str">
            <v>NY</v>
          </cell>
          <cell r="F4513">
            <v>2019</v>
          </cell>
          <cell r="N4513">
            <v>31967.695</v>
          </cell>
          <cell r="R4513">
            <v>537918.90500000003</v>
          </cell>
          <cell r="S4513" t="str">
            <v>Natural Gas</v>
          </cell>
        </row>
        <row r="4514">
          <cell r="A4514" t="str">
            <v>NY</v>
          </cell>
          <cell r="F4514">
            <v>2020</v>
          </cell>
          <cell r="N4514">
            <v>39045.315000000002</v>
          </cell>
          <cell r="R4514">
            <v>656805.62399999995</v>
          </cell>
          <cell r="S4514" t="str">
            <v>Natural Gas</v>
          </cell>
        </row>
        <row r="4515">
          <cell r="A4515" t="str">
            <v>NY</v>
          </cell>
          <cell r="F4515">
            <v>2021</v>
          </cell>
          <cell r="N4515">
            <v>36703.633000000002</v>
          </cell>
          <cell r="R4515">
            <v>617621.91299999994</v>
          </cell>
          <cell r="S4515" t="str">
            <v>Natural Gas</v>
          </cell>
        </row>
        <row r="4516">
          <cell r="A4516" t="str">
            <v>NY</v>
          </cell>
          <cell r="F4516">
            <v>2022</v>
          </cell>
          <cell r="N4516">
            <v>38639.137999999999</v>
          </cell>
          <cell r="R4516">
            <v>650178.85199999996</v>
          </cell>
          <cell r="S4516" t="str">
            <v>Natural Gas</v>
          </cell>
        </row>
        <row r="4517">
          <cell r="A4517" t="str">
            <v>NY</v>
          </cell>
          <cell r="F4517">
            <v>2023</v>
          </cell>
          <cell r="N4517">
            <v>27238.157999999999</v>
          </cell>
          <cell r="R4517">
            <v>458332.10700000002</v>
          </cell>
          <cell r="S4517" t="str">
            <v>Natural Gas</v>
          </cell>
        </row>
        <row r="4518">
          <cell r="A4518" t="str">
            <v>NY</v>
          </cell>
          <cell r="F4518">
            <v>2009</v>
          </cell>
          <cell r="N4518">
            <v>8618.9390000000003</v>
          </cell>
          <cell r="R4518">
            <v>145039.68700000001</v>
          </cell>
          <cell r="S4518" t="str">
            <v>Natural Gas</v>
          </cell>
        </row>
        <row r="4519">
          <cell r="A4519" t="str">
            <v>NY</v>
          </cell>
          <cell r="F4519">
            <v>2010</v>
          </cell>
          <cell r="N4519">
            <v>37564.805</v>
          </cell>
          <cell r="R4519">
            <v>632101.31900000002</v>
          </cell>
          <cell r="S4519" t="str">
            <v>Natural Gas</v>
          </cell>
        </row>
        <row r="4520">
          <cell r="A4520" t="str">
            <v>NY</v>
          </cell>
          <cell r="F4520">
            <v>2011</v>
          </cell>
          <cell r="N4520">
            <v>9375.2440000000006</v>
          </cell>
          <cell r="R4520">
            <v>157755.75200000001</v>
          </cell>
          <cell r="S4520" t="str">
            <v>Natural Gas</v>
          </cell>
        </row>
        <row r="4521">
          <cell r="A4521" t="str">
            <v>NY</v>
          </cell>
          <cell r="F4521">
            <v>2012</v>
          </cell>
          <cell r="S4521" t="str">
            <v>Natural Gas</v>
          </cell>
        </row>
        <row r="4522">
          <cell r="A4522" t="str">
            <v>NY</v>
          </cell>
          <cell r="F4522">
            <v>2013</v>
          </cell>
          <cell r="S4522" t="str">
            <v>Natural Gas</v>
          </cell>
        </row>
        <row r="4523">
          <cell r="A4523" t="str">
            <v>NY</v>
          </cell>
          <cell r="F4523">
            <v>2014</v>
          </cell>
          <cell r="N4523">
            <v>2344.7040000000002</v>
          </cell>
          <cell r="R4523">
            <v>39450.000999999997</v>
          </cell>
          <cell r="S4523" t="str">
            <v>Natural Gas</v>
          </cell>
        </row>
        <row r="4524">
          <cell r="A4524" t="str">
            <v>NY</v>
          </cell>
          <cell r="F4524">
            <v>2015</v>
          </cell>
          <cell r="N4524">
            <v>7702.6229999999996</v>
          </cell>
          <cell r="R4524">
            <v>129614.29399999999</v>
          </cell>
          <cell r="S4524" t="str">
            <v>Natural Gas</v>
          </cell>
        </row>
        <row r="4525">
          <cell r="A4525" t="str">
            <v>NY</v>
          </cell>
          <cell r="F4525">
            <v>2016</v>
          </cell>
          <cell r="N4525">
            <v>5641.3419999999996</v>
          </cell>
          <cell r="R4525">
            <v>94924.778999999995</v>
          </cell>
          <cell r="S4525" t="str">
            <v>Natural Gas</v>
          </cell>
        </row>
        <row r="4526">
          <cell r="A4526" t="str">
            <v>NY</v>
          </cell>
          <cell r="F4526">
            <v>2017</v>
          </cell>
          <cell r="N4526">
            <v>5329.4629999999997</v>
          </cell>
          <cell r="R4526">
            <v>89681.820999999996</v>
          </cell>
          <cell r="S4526" t="str">
            <v>Natural Gas</v>
          </cell>
        </row>
        <row r="4527">
          <cell r="A4527" t="str">
            <v>NY</v>
          </cell>
          <cell r="F4527">
            <v>2018</v>
          </cell>
          <cell r="N4527">
            <v>11831.715</v>
          </cell>
          <cell r="R4527">
            <v>199081.02600000001</v>
          </cell>
          <cell r="S4527" t="str">
            <v>Natural Gas</v>
          </cell>
        </row>
        <row r="4528">
          <cell r="A4528" t="str">
            <v>NY</v>
          </cell>
          <cell r="F4528">
            <v>2019</v>
          </cell>
          <cell r="N4528">
            <v>5789.1689999999999</v>
          </cell>
          <cell r="R4528">
            <v>97407.986999999994</v>
          </cell>
          <cell r="S4528" t="str">
            <v>Natural Gas</v>
          </cell>
        </row>
        <row r="4529">
          <cell r="A4529" t="str">
            <v>NY</v>
          </cell>
          <cell r="F4529">
            <v>2020</v>
          </cell>
          <cell r="N4529">
            <v>4074.78</v>
          </cell>
          <cell r="R4529">
            <v>68562.123999999996</v>
          </cell>
          <cell r="S4529" t="str">
            <v>Natural Gas</v>
          </cell>
        </row>
        <row r="4530">
          <cell r="A4530" t="str">
            <v>NY</v>
          </cell>
          <cell r="F4530">
            <v>2021</v>
          </cell>
          <cell r="N4530">
            <v>7524.625</v>
          </cell>
          <cell r="R4530">
            <v>126617.179</v>
          </cell>
          <cell r="S4530" t="str">
            <v>Natural Gas</v>
          </cell>
        </row>
        <row r="4531">
          <cell r="A4531" t="str">
            <v>NY</v>
          </cell>
          <cell r="F4531">
            <v>2022</v>
          </cell>
          <cell r="N4531">
            <v>9690.9179999999997</v>
          </cell>
          <cell r="R4531">
            <v>163061.72</v>
          </cell>
          <cell r="S4531" t="str">
            <v>Natural Gas</v>
          </cell>
        </row>
        <row r="4532">
          <cell r="A4532" t="str">
            <v>NY</v>
          </cell>
          <cell r="F4532">
            <v>2023</v>
          </cell>
          <cell r="N4532">
            <v>10724.985000000001</v>
          </cell>
          <cell r="R4532">
            <v>180476.07500000001</v>
          </cell>
          <cell r="S4532" t="str">
            <v>Natural Gas</v>
          </cell>
        </row>
        <row r="4533">
          <cell r="A4533" t="str">
            <v>NY</v>
          </cell>
          <cell r="F4533">
            <v>2009</v>
          </cell>
          <cell r="N4533">
            <v>209295.15299999999</v>
          </cell>
          <cell r="R4533">
            <v>3383074.6770000001</v>
          </cell>
          <cell r="S4533" t="str">
            <v>Residual Oil</v>
          </cell>
        </row>
        <row r="4534">
          <cell r="A4534" t="str">
            <v>NY</v>
          </cell>
          <cell r="F4534">
            <v>2010</v>
          </cell>
          <cell r="N4534">
            <v>272530.90399999998</v>
          </cell>
          <cell r="R4534">
            <v>4506592.2439999999</v>
          </cell>
          <cell r="S4534" t="str">
            <v>Residual Oil</v>
          </cell>
        </row>
        <row r="4535">
          <cell r="A4535" t="str">
            <v>NY</v>
          </cell>
          <cell r="F4535">
            <v>2011</v>
          </cell>
          <cell r="N4535">
            <v>249784.40100000001</v>
          </cell>
          <cell r="R4535">
            <v>4178581.7420000001</v>
          </cell>
          <cell r="S4535" t="str">
            <v>Natural Gas</v>
          </cell>
        </row>
        <row r="4536">
          <cell r="A4536" t="str">
            <v>NY</v>
          </cell>
          <cell r="F4536">
            <v>2012</v>
          </cell>
          <cell r="N4536">
            <v>197765.736</v>
          </cell>
          <cell r="R4536">
            <v>3316347.8909999998</v>
          </cell>
          <cell r="S4536" t="str">
            <v>Natural Gas</v>
          </cell>
        </row>
        <row r="4537">
          <cell r="A4537" t="str">
            <v>NY</v>
          </cell>
          <cell r="F4537">
            <v>2013</v>
          </cell>
          <cell r="N4537">
            <v>153155.63</v>
          </cell>
          <cell r="R4537">
            <v>2537595.2719999999</v>
          </cell>
          <cell r="S4537" t="str">
            <v>Natural Gas</v>
          </cell>
        </row>
        <row r="4538">
          <cell r="A4538" t="str">
            <v>NY</v>
          </cell>
          <cell r="F4538">
            <v>2014</v>
          </cell>
          <cell r="N4538">
            <v>70273.744999999995</v>
          </cell>
          <cell r="R4538">
            <v>1180496.4709999999</v>
          </cell>
          <cell r="S4538" t="str">
            <v>Natural Gas</v>
          </cell>
        </row>
        <row r="4539">
          <cell r="A4539" t="str">
            <v>NY</v>
          </cell>
          <cell r="F4539">
            <v>2015</v>
          </cell>
          <cell r="N4539">
            <v>163897.193</v>
          </cell>
          <cell r="R4539">
            <v>2682841.6910000001</v>
          </cell>
          <cell r="S4539" t="str">
            <v>Natural Gas</v>
          </cell>
        </row>
        <row r="4540">
          <cell r="A4540" t="str">
            <v>NY</v>
          </cell>
          <cell r="F4540">
            <v>2016</v>
          </cell>
          <cell r="N4540">
            <v>125144.352</v>
          </cell>
          <cell r="R4540">
            <v>2099913.676</v>
          </cell>
          <cell r="S4540" t="str">
            <v>Natural Gas</v>
          </cell>
        </row>
        <row r="4541">
          <cell r="A4541" t="str">
            <v>NY</v>
          </cell>
          <cell r="F4541">
            <v>2017</v>
          </cell>
          <cell r="N4541">
            <v>106494.67</v>
          </cell>
          <cell r="R4541">
            <v>1789786.4720000001</v>
          </cell>
          <cell r="S4541" t="str">
            <v>Natural Gas</v>
          </cell>
        </row>
        <row r="4542">
          <cell r="A4542" t="str">
            <v>NY</v>
          </cell>
          <cell r="F4542">
            <v>2018</v>
          </cell>
          <cell r="N4542">
            <v>115328.594</v>
          </cell>
          <cell r="R4542">
            <v>1931679.5060000001</v>
          </cell>
          <cell r="S4542" t="str">
            <v>Natural Gas</v>
          </cell>
        </row>
        <row r="4543">
          <cell r="A4543" t="str">
            <v>NY</v>
          </cell>
          <cell r="F4543">
            <v>2019</v>
          </cell>
          <cell r="N4543">
            <v>152785.45300000001</v>
          </cell>
          <cell r="R4543">
            <v>2559387.0210000002</v>
          </cell>
          <cell r="S4543" t="str">
            <v>Natural Gas</v>
          </cell>
        </row>
        <row r="4544">
          <cell r="A4544" t="str">
            <v>NY</v>
          </cell>
          <cell r="F4544">
            <v>2020</v>
          </cell>
          <cell r="N4544">
            <v>79367.923999999999</v>
          </cell>
          <cell r="R4544">
            <v>1333653.912</v>
          </cell>
          <cell r="S4544" t="str">
            <v>Natural Gas</v>
          </cell>
        </row>
        <row r="4545">
          <cell r="A4545" t="str">
            <v>NY</v>
          </cell>
          <cell r="F4545">
            <v>2021</v>
          </cell>
          <cell r="N4545">
            <v>96127.557000000001</v>
          </cell>
          <cell r="R4545">
            <v>1616464.7549999999</v>
          </cell>
          <cell r="S4545" t="str">
            <v>Natural Gas</v>
          </cell>
        </row>
        <row r="4546">
          <cell r="A4546" t="str">
            <v>NY</v>
          </cell>
          <cell r="F4546">
            <v>2022</v>
          </cell>
          <cell r="N4546">
            <v>147539.628</v>
          </cell>
          <cell r="R4546">
            <v>2458204.4670000002</v>
          </cell>
          <cell r="S4546" t="str">
            <v>Natural Gas</v>
          </cell>
        </row>
        <row r="4547">
          <cell r="A4547" t="str">
            <v>NY</v>
          </cell>
          <cell r="F4547">
            <v>2023</v>
          </cell>
          <cell r="N4547">
            <v>128537.19899999999</v>
          </cell>
          <cell r="R4547">
            <v>2122308.128</v>
          </cell>
          <cell r="S4547" t="str">
            <v>Natural Gas</v>
          </cell>
        </row>
        <row r="4548">
          <cell r="A4548" t="str">
            <v>NY</v>
          </cell>
          <cell r="F4548">
            <v>2009</v>
          </cell>
          <cell r="N4548">
            <v>186926.81899999999</v>
          </cell>
          <cell r="R4548">
            <v>3012789.63</v>
          </cell>
          <cell r="S4548" t="str">
            <v>Residual Oil</v>
          </cell>
        </row>
        <row r="4549">
          <cell r="A4549" t="str">
            <v>NY</v>
          </cell>
          <cell r="F4549">
            <v>2010</v>
          </cell>
          <cell r="N4549">
            <v>245008.36</v>
          </cell>
          <cell r="R4549">
            <v>4049671.446</v>
          </cell>
          <cell r="S4549" t="str">
            <v>Residual Oil</v>
          </cell>
        </row>
        <row r="4550">
          <cell r="A4550" t="str">
            <v>NY</v>
          </cell>
          <cell r="F4550">
            <v>2011</v>
          </cell>
          <cell r="N4550">
            <v>223857.799</v>
          </cell>
          <cell r="R4550">
            <v>3743348.8330000001</v>
          </cell>
          <cell r="S4550" t="str">
            <v>Natural Gas</v>
          </cell>
        </row>
        <row r="4551">
          <cell r="A4551" t="str">
            <v>NY</v>
          </cell>
          <cell r="F4551">
            <v>2012</v>
          </cell>
          <cell r="N4551">
            <v>177151.02900000001</v>
          </cell>
          <cell r="R4551">
            <v>2970344.8229999999</v>
          </cell>
          <cell r="S4551" t="str">
            <v>Natural Gas</v>
          </cell>
        </row>
        <row r="4552">
          <cell r="A4552" t="str">
            <v>NY</v>
          </cell>
          <cell r="F4552">
            <v>2013</v>
          </cell>
          <cell r="N4552">
            <v>143413.772</v>
          </cell>
          <cell r="R4552">
            <v>2374497.0049999999</v>
          </cell>
          <cell r="S4552" t="str">
            <v>Natural Gas</v>
          </cell>
        </row>
        <row r="4553">
          <cell r="A4553" t="str">
            <v>NY</v>
          </cell>
          <cell r="F4553">
            <v>2014</v>
          </cell>
          <cell r="N4553">
            <v>67223.577999999994</v>
          </cell>
          <cell r="R4553">
            <v>1129254.105</v>
          </cell>
          <cell r="S4553" t="str">
            <v>Natural Gas</v>
          </cell>
        </row>
        <row r="4554">
          <cell r="A4554" t="str">
            <v>NY</v>
          </cell>
          <cell r="F4554">
            <v>2015</v>
          </cell>
          <cell r="N4554">
            <v>155321.886</v>
          </cell>
          <cell r="R4554">
            <v>2538962.003</v>
          </cell>
          <cell r="S4554" t="str">
            <v>Natural Gas</v>
          </cell>
        </row>
        <row r="4555">
          <cell r="A4555" t="str">
            <v>NY</v>
          </cell>
          <cell r="F4555">
            <v>2016</v>
          </cell>
          <cell r="N4555">
            <v>118837.024</v>
          </cell>
          <cell r="R4555">
            <v>1993954.075</v>
          </cell>
          <cell r="S4555" t="str">
            <v>Natural Gas</v>
          </cell>
        </row>
        <row r="4556">
          <cell r="A4556" t="str">
            <v>NY</v>
          </cell>
          <cell r="F4556">
            <v>2017</v>
          </cell>
          <cell r="N4556">
            <v>101622.461</v>
          </cell>
          <cell r="R4556">
            <v>1707747.395</v>
          </cell>
          <cell r="S4556" t="str">
            <v>Natural Gas</v>
          </cell>
        </row>
        <row r="4557">
          <cell r="A4557" t="str">
            <v>NY</v>
          </cell>
          <cell r="F4557">
            <v>2018</v>
          </cell>
          <cell r="N4557">
            <v>110550.079</v>
          </cell>
          <cell r="R4557">
            <v>1851467.946</v>
          </cell>
          <cell r="S4557" t="str">
            <v>Natural Gas</v>
          </cell>
        </row>
        <row r="4558">
          <cell r="A4558" t="str">
            <v>NY</v>
          </cell>
          <cell r="F4558">
            <v>2019</v>
          </cell>
          <cell r="N4558">
            <v>145494.25</v>
          </cell>
          <cell r="R4558">
            <v>2437511.0099999998</v>
          </cell>
          <cell r="S4558" t="str">
            <v>Natural Gas</v>
          </cell>
        </row>
        <row r="4559">
          <cell r="A4559" t="str">
            <v>NY</v>
          </cell>
          <cell r="F4559">
            <v>2020</v>
          </cell>
          <cell r="N4559">
            <v>75398.125</v>
          </cell>
          <cell r="R4559">
            <v>1266831.7350000001</v>
          </cell>
          <cell r="S4559" t="str">
            <v>Natural Gas</v>
          </cell>
        </row>
        <row r="4560">
          <cell r="A4560" t="str">
            <v>NY</v>
          </cell>
          <cell r="F4560">
            <v>2021</v>
          </cell>
          <cell r="N4560">
            <v>91103.126999999993</v>
          </cell>
          <cell r="R4560">
            <v>1531729.497</v>
          </cell>
          <cell r="S4560" t="str">
            <v>Natural Gas</v>
          </cell>
        </row>
        <row r="4561">
          <cell r="A4561" t="str">
            <v>NY</v>
          </cell>
          <cell r="F4561">
            <v>2022</v>
          </cell>
          <cell r="N4561">
            <v>141208.38200000001</v>
          </cell>
          <cell r="R4561">
            <v>2351534.2930000001</v>
          </cell>
          <cell r="S4561" t="str">
            <v>Natural Gas</v>
          </cell>
        </row>
        <row r="4562">
          <cell r="A4562" t="str">
            <v>NY</v>
          </cell>
          <cell r="F4562">
            <v>2023</v>
          </cell>
          <cell r="N4562">
            <v>123102.003</v>
          </cell>
          <cell r="R4562">
            <v>2032043.088</v>
          </cell>
          <cell r="S4562" t="str">
            <v>Natural Gas</v>
          </cell>
        </row>
        <row r="4563">
          <cell r="A4563" t="str">
            <v>NY</v>
          </cell>
          <cell r="F4563">
            <v>2009</v>
          </cell>
          <cell r="N4563">
            <v>225641.821</v>
          </cell>
          <cell r="R4563">
            <v>3676576.2910000002</v>
          </cell>
          <cell r="S4563" t="str">
            <v>Residual Oil</v>
          </cell>
        </row>
        <row r="4564">
          <cell r="A4564" t="str">
            <v>NY</v>
          </cell>
          <cell r="F4564">
            <v>2010</v>
          </cell>
          <cell r="N4564">
            <v>246125.89</v>
          </cell>
          <cell r="R4564">
            <v>4009901.3829999999</v>
          </cell>
          <cell r="S4564" t="str">
            <v>Residual Oil</v>
          </cell>
        </row>
        <row r="4565">
          <cell r="A4565" t="str">
            <v>NY</v>
          </cell>
          <cell r="F4565">
            <v>2011</v>
          </cell>
          <cell r="N4565">
            <v>119700.26300000001</v>
          </cell>
          <cell r="R4565">
            <v>1970015.1910000001</v>
          </cell>
          <cell r="S4565" t="str">
            <v>Natural Gas</v>
          </cell>
        </row>
        <row r="4566">
          <cell r="A4566" t="str">
            <v>NY</v>
          </cell>
          <cell r="F4566">
            <v>2012</v>
          </cell>
          <cell r="S4566" t="str">
            <v>Natural Gas</v>
          </cell>
        </row>
        <row r="4567">
          <cell r="A4567" t="str">
            <v>NY</v>
          </cell>
          <cell r="F4567">
            <v>2013</v>
          </cell>
          <cell r="S4567" t="str">
            <v>Natural Gas</v>
          </cell>
        </row>
        <row r="4568">
          <cell r="A4568" t="str">
            <v>NY</v>
          </cell>
          <cell r="F4568">
            <v>2014</v>
          </cell>
          <cell r="S4568" t="str">
            <v>Natural Gas</v>
          </cell>
        </row>
        <row r="4569">
          <cell r="A4569" t="str">
            <v>NY</v>
          </cell>
          <cell r="F4569">
            <v>2015</v>
          </cell>
          <cell r="S4569" t="str">
            <v>Natural Gas</v>
          </cell>
        </row>
        <row r="4570">
          <cell r="A4570" t="str">
            <v>NY</v>
          </cell>
          <cell r="F4570">
            <v>2016</v>
          </cell>
          <cell r="S4570" t="str">
            <v>Natural Gas</v>
          </cell>
        </row>
        <row r="4571">
          <cell r="A4571" t="str">
            <v>NY</v>
          </cell>
          <cell r="F4571">
            <v>2017</v>
          </cell>
          <cell r="S4571" t="str">
            <v>Natural Gas</v>
          </cell>
        </row>
        <row r="4572">
          <cell r="A4572" t="str">
            <v>NY</v>
          </cell>
          <cell r="F4572">
            <v>2018</v>
          </cell>
          <cell r="S4572" t="str">
            <v>Natural Gas</v>
          </cell>
        </row>
        <row r="4573">
          <cell r="A4573" t="str">
            <v>NY</v>
          </cell>
          <cell r="F4573">
            <v>2019</v>
          </cell>
          <cell r="S4573" t="str">
            <v>Natural Gas</v>
          </cell>
        </row>
        <row r="4574">
          <cell r="A4574" t="str">
            <v>NY</v>
          </cell>
          <cell r="F4574">
            <v>2020</v>
          </cell>
          <cell r="S4574" t="str">
            <v>Natural Gas</v>
          </cell>
        </row>
        <row r="4575">
          <cell r="A4575" t="str">
            <v>NY</v>
          </cell>
          <cell r="F4575">
            <v>2009</v>
          </cell>
          <cell r="N4575">
            <v>191189.318</v>
          </cell>
          <cell r="R4575">
            <v>3097305.99</v>
          </cell>
          <cell r="S4575" t="str">
            <v>Residual Oil</v>
          </cell>
        </row>
        <row r="4576">
          <cell r="A4576" t="str">
            <v>NY</v>
          </cell>
          <cell r="F4576">
            <v>2010</v>
          </cell>
          <cell r="N4576">
            <v>209739.78400000001</v>
          </cell>
          <cell r="R4576">
            <v>3400900.5410000002</v>
          </cell>
          <cell r="S4576" t="str">
            <v>Residual Oil</v>
          </cell>
        </row>
        <row r="4577">
          <cell r="A4577" t="str">
            <v>NY</v>
          </cell>
          <cell r="F4577">
            <v>2011</v>
          </cell>
          <cell r="N4577">
            <v>98657.27</v>
          </cell>
          <cell r="R4577">
            <v>1618106.577</v>
          </cell>
          <cell r="S4577" t="str">
            <v>Natural Gas</v>
          </cell>
        </row>
        <row r="4578">
          <cell r="A4578" t="str">
            <v>NY</v>
          </cell>
          <cell r="F4578">
            <v>2012</v>
          </cell>
          <cell r="S4578" t="str">
            <v>Natural Gas</v>
          </cell>
        </row>
        <row r="4579">
          <cell r="A4579" t="str">
            <v>NY</v>
          </cell>
          <cell r="F4579">
            <v>2013</v>
          </cell>
          <cell r="S4579" t="str">
            <v>Natural Gas</v>
          </cell>
        </row>
        <row r="4580">
          <cell r="A4580" t="str">
            <v>NY</v>
          </cell>
          <cell r="F4580">
            <v>2014</v>
          </cell>
          <cell r="S4580" t="str">
            <v>Natural Gas</v>
          </cell>
        </row>
        <row r="4581">
          <cell r="A4581" t="str">
            <v>NY</v>
          </cell>
          <cell r="F4581">
            <v>2015</v>
          </cell>
          <cell r="S4581" t="str">
            <v>Natural Gas</v>
          </cell>
        </row>
        <row r="4582">
          <cell r="A4582" t="str">
            <v>NY</v>
          </cell>
          <cell r="F4582">
            <v>2016</v>
          </cell>
          <cell r="S4582" t="str">
            <v>Natural Gas</v>
          </cell>
        </row>
        <row r="4583">
          <cell r="A4583" t="str">
            <v>NY</v>
          </cell>
          <cell r="F4583">
            <v>2017</v>
          </cell>
          <cell r="S4583" t="str">
            <v>Natural Gas</v>
          </cell>
        </row>
        <row r="4584">
          <cell r="A4584" t="str">
            <v>NY</v>
          </cell>
          <cell r="F4584">
            <v>2018</v>
          </cell>
          <cell r="S4584" t="str">
            <v>Natural Gas</v>
          </cell>
        </row>
        <row r="4585">
          <cell r="A4585" t="str">
            <v>NY</v>
          </cell>
          <cell r="F4585">
            <v>2019</v>
          </cell>
          <cell r="S4585" t="str">
            <v>Natural Gas</v>
          </cell>
        </row>
        <row r="4586">
          <cell r="A4586" t="str">
            <v>NY</v>
          </cell>
          <cell r="F4586">
            <v>2020</v>
          </cell>
          <cell r="S4586" t="str">
            <v>Natural Gas</v>
          </cell>
        </row>
        <row r="4587">
          <cell r="A4587" t="str">
            <v>NY</v>
          </cell>
          <cell r="F4587">
            <v>2009</v>
          </cell>
          <cell r="N4587">
            <v>137282.93</v>
          </cell>
          <cell r="R4587">
            <v>2208031.2549999999</v>
          </cell>
          <cell r="S4587" t="str">
            <v>Residual Oil</v>
          </cell>
        </row>
        <row r="4588">
          <cell r="A4588" t="str">
            <v>NY</v>
          </cell>
          <cell r="F4588">
            <v>2010</v>
          </cell>
          <cell r="N4588">
            <v>148592.15100000001</v>
          </cell>
          <cell r="R4588">
            <v>2453321.4040000001</v>
          </cell>
          <cell r="S4588" t="str">
            <v>Residual Oil</v>
          </cell>
        </row>
        <row r="4589">
          <cell r="A4589" t="str">
            <v>NY</v>
          </cell>
          <cell r="F4589">
            <v>2011</v>
          </cell>
          <cell r="N4589">
            <v>129868.378</v>
          </cell>
          <cell r="R4589">
            <v>2168348.8139999998</v>
          </cell>
          <cell r="S4589" t="str">
            <v>Natural Gas</v>
          </cell>
        </row>
        <row r="4590">
          <cell r="A4590" t="str">
            <v>NY</v>
          </cell>
          <cell r="F4590">
            <v>2012</v>
          </cell>
          <cell r="N4590">
            <v>292296.75900000002</v>
          </cell>
          <cell r="R4590">
            <v>4915808.2070000004</v>
          </cell>
          <cell r="S4590" t="str">
            <v>Natural Gas</v>
          </cell>
        </row>
        <row r="4591">
          <cell r="A4591" t="str">
            <v>NY</v>
          </cell>
          <cell r="F4591">
            <v>2013</v>
          </cell>
          <cell r="N4591">
            <v>247723.454</v>
          </cell>
          <cell r="R4591">
            <v>4138084.98</v>
          </cell>
          <cell r="S4591" t="str">
            <v>Natural Gas</v>
          </cell>
        </row>
        <row r="4592">
          <cell r="A4592" t="str">
            <v>NY</v>
          </cell>
          <cell r="F4592">
            <v>2014</v>
          </cell>
          <cell r="N4592">
            <v>348014.71299999999</v>
          </cell>
          <cell r="R4592">
            <v>5610762.4009999996</v>
          </cell>
          <cell r="S4592" t="str">
            <v>Natural Gas</v>
          </cell>
        </row>
        <row r="4593">
          <cell r="A4593" t="str">
            <v>NY</v>
          </cell>
          <cell r="F4593">
            <v>2015</v>
          </cell>
          <cell r="N4593">
            <v>176850.00399999999</v>
          </cell>
          <cell r="R4593">
            <v>2969339.8909999998</v>
          </cell>
          <cell r="S4593" t="str">
            <v>Natural Gas</v>
          </cell>
        </row>
        <row r="4594">
          <cell r="A4594" t="str">
            <v>NY</v>
          </cell>
          <cell r="F4594">
            <v>2016</v>
          </cell>
          <cell r="N4594">
            <v>177424.823</v>
          </cell>
          <cell r="R4594">
            <v>2940162.3730000001</v>
          </cell>
          <cell r="S4594" t="str">
            <v>Natural Gas</v>
          </cell>
        </row>
        <row r="4595">
          <cell r="A4595" t="str">
            <v>NY</v>
          </cell>
          <cell r="F4595">
            <v>2017</v>
          </cell>
          <cell r="N4595">
            <v>183565.041</v>
          </cell>
          <cell r="R4595">
            <v>3057119.4619999998</v>
          </cell>
          <cell r="S4595" t="str">
            <v>Natural Gas</v>
          </cell>
        </row>
        <row r="4596">
          <cell r="A4596" t="str">
            <v>NY</v>
          </cell>
          <cell r="F4596">
            <v>2018</v>
          </cell>
          <cell r="N4596">
            <v>281957.67700000003</v>
          </cell>
          <cell r="R4596">
            <v>4641337.3899999997</v>
          </cell>
          <cell r="S4596" t="str">
            <v>Natural Gas</v>
          </cell>
        </row>
        <row r="4597">
          <cell r="A4597" t="str">
            <v>NY</v>
          </cell>
          <cell r="F4597">
            <v>2019</v>
          </cell>
          <cell r="N4597">
            <v>94987.71</v>
          </cell>
          <cell r="R4597">
            <v>1585521.723</v>
          </cell>
          <cell r="S4597" t="str">
            <v>Natural Gas</v>
          </cell>
        </row>
        <row r="4598">
          <cell r="A4598" t="str">
            <v>NY</v>
          </cell>
          <cell r="F4598">
            <v>2020</v>
          </cell>
          <cell r="N4598">
            <v>187851.462</v>
          </cell>
          <cell r="R4598">
            <v>3160238.1710000001</v>
          </cell>
          <cell r="S4598" t="str">
            <v>Natural Gas</v>
          </cell>
        </row>
        <row r="4599">
          <cell r="A4599" t="str">
            <v>NY</v>
          </cell>
          <cell r="F4599">
            <v>2021</v>
          </cell>
          <cell r="N4599">
            <v>153844.19099999999</v>
          </cell>
          <cell r="R4599">
            <v>2573247.2459999998</v>
          </cell>
          <cell r="S4599" t="str">
            <v>Natural Gas</v>
          </cell>
        </row>
        <row r="4600">
          <cell r="A4600" t="str">
            <v>NY</v>
          </cell>
          <cell r="F4600">
            <v>2022</v>
          </cell>
          <cell r="N4600">
            <v>150069.77299999999</v>
          </cell>
          <cell r="R4600">
            <v>2486911.8659999999</v>
          </cell>
          <cell r="S4600" t="str">
            <v>Natural Gas</v>
          </cell>
        </row>
        <row r="4601">
          <cell r="A4601" t="str">
            <v>NY</v>
          </cell>
          <cell r="F4601">
            <v>2023</v>
          </cell>
          <cell r="N4601">
            <v>136650.883</v>
          </cell>
          <cell r="R4601">
            <v>2177062.1469999999</v>
          </cell>
          <cell r="S4601" t="str">
            <v>Natural Gas</v>
          </cell>
        </row>
        <row r="4602">
          <cell r="A4602" t="str">
            <v>NY</v>
          </cell>
          <cell r="F4602">
            <v>2009</v>
          </cell>
          <cell r="N4602">
            <v>128852.85799999999</v>
          </cell>
          <cell r="R4602">
            <v>2068597.763</v>
          </cell>
          <cell r="S4602" t="str">
            <v>Residual Oil</v>
          </cell>
        </row>
        <row r="4603">
          <cell r="A4603" t="str">
            <v>NY</v>
          </cell>
          <cell r="F4603">
            <v>2010</v>
          </cell>
          <cell r="N4603">
            <v>143418.674</v>
          </cell>
          <cell r="R4603">
            <v>2367078.8670000001</v>
          </cell>
          <cell r="S4603" t="str">
            <v>Residual Oil</v>
          </cell>
        </row>
        <row r="4604">
          <cell r="A4604" t="str">
            <v>NY</v>
          </cell>
          <cell r="F4604">
            <v>2011</v>
          </cell>
          <cell r="N4604">
            <v>125452.44899999999</v>
          </cell>
          <cell r="R4604">
            <v>2093878.5549999999</v>
          </cell>
          <cell r="S4604" t="str">
            <v>Natural Gas</v>
          </cell>
        </row>
        <row r="4605">
          <cell r="A4605" t="str">
            <v>NY</v>
          </cell>
          <cell r="F4605">
            <v>2012</v>
          </cell>
          <cell r="N4605">
            <v>282329.11599999998</v>
          </cell>
          <cell r="R4605">
            <v>4748120.9270000001</v>
          </cell>
          <cell r="S4605" t="str">
            <v>Natural Gas</v>
          </cell>
        </row>
        <row r="4606">
          <cell r="A4606" t="str">
            <v>NY</v>
          </cell>
          <cell r="F4606">
            <v>2013</v>
          </cell>
          <cell r="N4606">
            <v>240786.44699999999</v>
          </cell>
          <cell r="R4606">
            <v>4021160.5490000001</v>
          </cell>
          <cell r="S4606" t="str">
            <v>Natural Gas</v>
          </cell>
        </row>
        <row r="4607">
          <cell r="A4607" t="str">
            <v>NY</v>
          </cell>
          <cell r="F4607">
            <v>2014</v>
          </cell>
          <cell r="N4607">
            <v>339319.05300000001</v>
          </cell>
          <cell r="R4607">
            <v>5463895.0760000004</v>
          </cell>
          <cell r="S4607" t="str">
            <v>Natural Gas</v>
          </cell>
        </row>
        <row r="4608">
          <cell r="A4608" t="str">
            <v>NY</v>
          </cell>
          <cell r="F4608">
            <v>2015</v>
          </cell>
          <cell r="N4608">
            <v>173074.80600000001</v>
          </cell>
          <cell r="R4608">
            <v>2906006.6370000001</v>
          </cell>
          <cell r="S4608" t="str">
            <v>Natural Gas</v>
          </cell>
        </row>
        <row r="4609">
          <cell r="A4609" t="str">
            <v>NY</v>
          </cell>
          <cell r="F4609">
            <v>2016</v>
          </cell>
          <cell r="N4609">
            <v>175963.45600000001</v>
          </cell>
          <cell r="R4609">
            <v>2915765.9679999999</v>
          </cell>
          <cell r="S4609" t="str">
            <v>Natural Gas</v>
          </cell>
        </row>
        <row r="4610">
          <cell r="A4610" t="str">
            <v>NY</v>
          </cell>
          <cell r="F4610">
            <v>2017</v>
          </cell>
          <cell r="N4610">
            <v>178283.758</v>
          </cell>
          <cell r="R4610">
            <v>2974942.6770000001</v>
          </cell>
          <cell r="S4610" t="str">
            <v>Natural Gas</v>
          </cell>
        </row>
        <row r="4611">
          <cell r="A4611" t="str">
            <v>NY</v>
          </cell>
          <cell r="F4611">
            <v>2018</v>
          </cell>
          <cell r="N4611">
            <v>277479.386</v>
          </cell>
          <cell r="R4611">
            <v>4566695.9639999997</v>
          </cell>
          <cell r="S4611" t="str">
            <v>Natural Gas</v>
          </cell>
        </row>
        <row r="4612">
          <cell r="A4612" t="str">
            <v>NY</v>
          </cell>
          <cell r="F4612">
            <v>2019</v>
          </cell>
          <cell r="N4612">
            <v>93101.432000000001</v>
          </cell>
          <cell r="R4612">
            <v>1553918.9080000001</v>
          </cell>
          <cell r="S4612" t="str">
            <v>Natural Gas</v>
          </cell>
        </row>
        <row r="4613">
          <cell r="A4613" t="str">
            <v>NY</v>
          </cell>
          <cell r="F4613">
            <v>2020</v>
          </cell>
          <cell r="N4613">
            <v>186715.88200000001</v>
          </cell>
          <cell r="R4613">
            <v>3141105.5750000002</v>
          </cell>
          <cell r="S4613" t="str">
            <v>Natural Gas</v>
          </cell>
        </row>
        <row r="4614">
          <cell r="A4614" t="str">
            <v>NY</v>
          </cell>
          <cell r="F4614">
            <v>2021</v>
          </cell>
          <cell r="N4614">
            <v>154776.193</v>
          </cell>
          <cell r="R4614">
            <v>2588713.9709999999</v>
          </cell>
          <cell r="S4614" t="str">
            <v>Natural Gas</v>
          </cell>
        </row>
        <row r="4615">
          <cell r="A4615" t="str">
            <v>NY</v>
          </cell>
          <cell r="F4615">
            <v>2022</v>
          </cell>
          <cell r="N4615">
            <v>153147.285</v>
          </cell>
          <cell r="R4615">
            <v>2535796.6579999998</v>
          </cell>
          <cell r="S4615" t="str">
            <v>Natural Gas</v>
          </cell>
        </row>
        <row r="4616">
          <cell r="A4616" t="str">
            <v>NY</v>
          </cell>
          <cell r="F4616">
            <v>2023</v>
          </cell>
          <cell r="N4616">
            <v>137551.57199999999</v>
          </cell>
          <cell r="R4616">
            <v>2195439.75</v>
          </cell>
          <cell r="S4616" t="str">
            <v>Natural Gas</v>
          </cell>
        </row>
        <row r="4617">
          <cell r="A4617" t="str">
            <v>NY</v>
          </cell>
          <cell r="F4617">
            <v>2021</v>
          </cell>
          <cell r="N4617">
            <v>879.6</v>
          </cell>
          <cell r="R4617">
            <v>14895.4</v>
          </cell>
          <cell r="S4617" t="str">
            <v>Natural Gas</v>
          </cell>
        </row>
        <row r="4618">
          <cell r="A4618" t="str">
            <v>NY</v>
          </cell>
          <cell r="F4618">
            <v>2022</v>
          </cell>
          <cell r="N4618">
            <v>1399.8</v>
          </cell>
          <cell r="R4618">
            <v>23734.9</v>
          </cell>
          <cell r="S4618" t="str">
            <v>Natural Gas</v>
          </cell>
        </row>
        <row r="4619">
          <cell r="A4619" t="str">
            <v>NY</v>
          </cell>
          <cell r="F4619">
            <v>2023</v>
          </cell>
          <cell r="N4619">
            <v>794</v>
          </cell>
          <cell r="R4619">
            <v>13467.2</v>
          </cell>
          <cell r="S4619" t="str">
            <v>Natural Gas</v>
          </cell>
        </row>
        <row r="4620">
          <cell r="A4620" t="str">
            <v>DE</v>
          </cell>
          <cell r="F4620">
            <v>2009</v>
          </cell>
          <cell r="N4620">
            <v>9624.3140000000003</v>
          </cell>
          <cell r="R4620">
            <v>154604.93299999999</v>
          </cell>
          <cell r="S4620" t="str">
            <v>Natural Gas</v>
          </cell>
        </row>
        <row r="4621">
          <cell r="A4621" t="str">
            <v>DE</v>
          </cell>
          <cell r="F4621">
            <v>2010</v>
          </cell>
          <cell r="N4621">
            <v>9434.1219999999994</v>
          </cell>
          <cell r="R4621">
            <v>156236.122</v>
          </cell>
          <cell r="S4621" t="str">
            <v>Natural Gas</v>
          </cell>
        </row>
        <row r="4622">
          <cell r="A4622" t="str">
            <v>DE</v>
          </cell>
          <cell r="F4622">
            <v>2011</v>
          </cell>
          <cell r="N4622">
            <v>8856.2690000000002</v>
          </cell>
          <cell r="R4622">
            <v>147524.57800000001</v>
          </cell>
          <cell r="S4622" t="str">
            <v>Natural Gas</v>
          </cell>
        </row>
        <row r="4623">
          <cell r="A4623" t="str">
            <v>DE</v>
          </cell>
          <cell r="F4623">
            <v>2012</v>
          </cell>
          <cell r="N4623">
            <v>10902.873</v>
          </cell>
          <cell r="R4623">
            <v>183200.49799999999</v>
          </cell>
          <cell r="S4623" t="str">
            <v>Natural Gas</v>
          </cell>
        </row>
        <row r="4624">
          <cell r="A4624" t="str">
            <v>DE</v>
          </cell>
          <cell r="F4624">
            <v>2013</v>
          </cell>
          <cell r="N4624">
            <v>42992.889000000003</v>
          </cell>
          <cell r="R4624">
            <v>723469.87399999995</v>
          </cell>
          <cell r="S4624" t="str">
            <v>Natural Gas</v>
          </cell>
        </row>
        <row r="4625">
          <cell r="A4625" t="str">
            <v>DE</v>
          </cell>
          <cell r="F4625">
            <v>2014</v>
          </cell>
          <cell r="N4625">
            <v>85965.362999999998</v>
          </cell>
          <cell r="R4625">
            <v>1446561.804</v>
          </cell>
          <cell r="S4625" t="str">
            <v>Natural Gas</v>
          </cell>
        </row>
        <row r="4626">
          <cell r="A4626" t="str">
            <v>DE</v>
          </cell>
          <cell r="F4626">
            <v>2015</v>
          </cell>
          <cell r="N4626">
            <v>116389.777</v>
          </cell>
          <cell r="R4626">
            <v>1958506.3060000001</v>
          </cell>
          <cell r="S4626" t="str">
            <v>Natural Gas</v>
          </cell>
        </row>
        <row r="4627">
          <cell r="A4627" t="str">
            <v>DE</v>
          </cell>
          <cell r="F4627">
            <v>2016</v>
          </cell>
          <cell r="N4627">
            <v>107014.897</v>
          </cell>
          <cell r="R4627">
            <v>1800734.415</v>
          </cell>
          <cell r="S4627" t="str">
            <v>Natural Gas</v>
          </cell>
        </row>
        <row r="4628">
          <cell r="A4628" t="str">
            <v>DE</v>
          </cell>
          <cell r="F4628">
            <v>2017</v>
          </cell>
          <cell r="N4628">
            <v>30530.064999999999</v>
          </cell>
          <cell r="R4628">
            <v>513728.41200000001</v>
          </cell>
          <cell r="S4628" t="str">
            <v>Natural Gas</v>
          </cell>
        </row>
        <row r="4629">
          <cell r="A4629" t="str">
            <v>DE</v>
          </cell>
          <cell r="F4629">
            <v>2018</v>
          </cell>
          <cell r="N4629">
            <v>39061.108</v>
          </cell>
          <cell r="R4629">
            <v>657280.25899999996</v>
          </cell>
          <cell r="S4629" t="str">
            <v>Natural Gas</v>
          </cell>
        </row>
        <row r="4630">
          <cell r="A4630" t="str">
            <v>DE</v>
          </cell>
          <cell r="F4630">
            <v>2019</v>
          </cell>
          <cell r="N4630">
            <v>44909.137999999999</v>
          </cell>
          <cell r="R4630">
            <v>755687.91899999999</v>
          </cell>
          <cell r="S4630" t="str">
            <v>Natural Gas</v>
          </cell>
        </row>
        <row r="4631">
          <cell r="A4631" t="str">
            <v>DE</v>
          </cell>
          <cell r="F4631">
            <v>2020</v>
          </cell>
          <cell r="N4631">
            <v>34622.201000000001</v>
          </cell>
          <cell r="R4631">
            <v>582611.03500000003</v>
          </cell>
          <cell r="S4631" t="str">
            <v>Natural Gas</v>
          </cell>
        </row>
        <row r="4632">
          <cell r="A4632" t="str">
            <v>DE</v>
          </cell>
          <cell r="F4632">
            <v>2021</v>
          </cell>
          <cell r="N4632">
            <v>48479.807000000001</v>
          </cell>
          <cell r="R4632">
            <v>815737.51</v>
          </cell>
          <cell r="S4632" t="str">
            <v>Natural Gas</v>
          </cell>
        </row>
        <row r="4633">
          <cell r="A4633" t="str">
            <v>DE</v>
          </cell>
          <cell r="F4633">
            <v>2022</v>
          </cell>
          <cell r="N4633">
            <v>39881.483</v>
          </cell>
          <cell r="R4633">
            <v>671065.99699999997</v>
          </cell>
          <cell r="S4633" t="str">
            <v>Natural Gas</v>
          </cell>
        </row>
        <row r="4634">
          <cell r="A4634" t="str">
            <v>DE</v>
          </cell>
          <cell r="F4634">
            <v>2023</v>
          </cell>
          <cell r="N4634">
            <v>36952.595000000001</v>
          </cell>
          <cell r="R4634">
            <v>621795.42799999996</v>
          </cell>
          <cell r="S4634" t="str">
            <v>Natural Gas</v>
          </cell>
        </row>
        <row r="4635">
          <cell r="A4635" t="str">
            <v>DE</v>
          </cell>
          <cell r="F4635">
            <v>2009</v>
          </cell>
          <cell r="N4635">
            <v>2192.8490000000002</v>
          </cell>
          <cell r="R4635">
            <v>35211.872000000003</v>
          </cell>
          <cell r="S4635" t="str">
            <v>Natural Gas</v>
          </cell>
        </row>
        <row r="4636">
          <cell r="A4636" t="str">
            <v>DE</v>
          </cell>
          <cell r="F4636">
            <v>2010</v>
          </cell>
          <cell r="N4636">
            <v>11046.319</v>
          </cell>
          <cell r="R4636">
            <v>181360.46900000001</v>
          </cell>
          <cell r="S4636" t="str">
            <v>Natural Gas</v>
          </cell>
        </row>
        <row r="4637">
          <cell r="A4637" t="str">
            <v>DE</v>
          </cell>
          <cell r="F4637">
            <v>2011</v>
          </cell>
          <cell r="N4637">
            <v>8536.9920000000002</v>
          </cell>
          <cell r="R4637">
            <v>140744.92300000001</v>
          </cell>
          <cell r="S4637" t="str">
            <v>Natural Gas</v>
          </cell>
        </row>
        <row r="4638">
          <cell r="A4638" t="str">
            <v>DE</v>
          </cell>
          <cell r="F4638">
            <v>2012</v>
          </cell>
          <cell r="N4638">
            <v>10151.648999999999</v>
          </cell>
          <cell r="R4638">
            <v>170142.10500000001</v>
          </cell>
          <cell r="S4638" t="str">
            <v>Natural Gas</v>
          </cell>
        </row>
        <row r="4639">
          <cell r="A4639" t="str">
            <v>DE</v>
          </cell>
          <cell r="F4639">
            <v>2013</v>
          </cell>
          <cell r="N4639">
            <v>10527.808000000001</v>
          </cell>
          <cell r="R4639">
            <v>176106.215</v>
          </cell>
          <cell r="S4639" t="str">
            <v>Natural Gas</v>
          </cell>
        </row>
        <row r="4640">
          <cell r="A4640" t="str">
            <v>DE</v>
          </cell>
          <cell r="F4640">
            <v>2014</v>
          </cell>
          <cell r="N4640">
            <v>13683.179</v>
          </cell>
          <cell r="R4640">
            <v>204958.117</v>
          </cell>
          <cell r="S4640" t="str">
            <v>Natural Gas</v>
          </cell>
        </row>
        <row r="4641">
          <cell r="A4641" t="str">
            <v>DE</v>
          </cell>
          <cell r="F4641">
            <v>2015</v>
          </cell>
          <cell r="N4641">
            <v>13328.732</v>
          </cell>
          <cell r="R4641">
            <v>210809.93299999999</v>
          </cell>
          <cell r="S4641" t="str">
            <v>Natural Gas</v>
          </cell>
        </row>
        <row r="4642">
          <cell r="A4642" t="str">
            <v>DE</v>
          </cell>
          <cell r="F4642">
            <v>2016</v>
          </cell>
          <cell r="N4642">
            <v>20909.816999999999</v>
          </cell>
          <cell r="R4642">
            <v>333930.31099999999</v>
          </cell>
          <cell r="S4642" t="str">
            <v>Natural Gas</v>
          </cell>
        </row>
        <row r="4643">
          <cell r="A4643" t="str">
            <v>DE</v>
          </cell>
          <cell r="F4643">
            <v>2017</v>
          </cell>
          <cell r="N4643">
            <v>7325.2280000000001</v>
          </cell>
          <cell r="R4643">
            <v>120412.462</v>
          </cell>
          <cell r="S4643" t="str">
            <v>Natural Gas</v>
          </cell>
        </row>
        <row r="4644">
          <cell r="A4644" t="str">
            <v>DE</v>
          </cell>
          <cell r="F4644">
            <v>2018</v>
          </cell>
          <cell r="N4644">
            <v>10092.878000000001</v>
          </cell>
          <cell r="R4644">
            <v>160317.76000000001</v>
          </cell>
          <cell r="S4644" t="str">
            <v>Natural Gas</v>
          </cell>
        </row>
        <row r="4645">
          <cell r="A4645" t="str">
            <v>DE</v>
          </cell>
          <cell r="F4645">
            <v>2019</v>
          </cell>
          <cell r="N4645">
            <v>12518.04</v>
          </cell>
          <cell r="R4645">
            <v>209604.057</v>
          </cell>
          <cell r="S4645" t="str">
            <v>Natural Gas</v>
          </cell>
        </row>
        <row r="4646">
          <cell r="A4646" t="str">
            <v>DE</v>
          </cell>
          <cell r="F4646">
            <v>2020</v>
          </cell>
          <cell r="N4646">
            <v>15590.725</v>
          </cell>
          <cell r="R4646">
            <v>262270.98700000002</v>
          </cell>
          <cell r="S4646" t="str">
            <v>Natural Gas</v>
          </cell>
        </row>
        <row r="4647">
          <cell r="A4647" t="str">
            <v>DE</v>
          </cell>
          <cell r="F4647">
            <v>2021</v>
          </cell>
          <cell r="N4647">
            <v>20920.740000000002</v>
          </cell>
          <cell r="R4647">
            <v>349527.86</v>
          </cell>
          <cell r="S4647" t="str">
            <v>Natural Gas</v>
          </cell>
        </row>
        <row r="4648">
          <cell r="A4648" t="str">
            <v>DE</v>
          </cell>
          <cell r="F4648">
            <v>2022</v>
          </cell>
          <cell r="N4648">
            <v>21728.237000000001</v>
          </cell>
          <cell r="R4648">
            <v>358382.68099999998</v>
          </cell>
          <cell r="S4648" t="str">
            <v>Natural Gas</v>
          </cell>
        </row>
        <row r="4649">
          <cell r="A4649" t="str">
            <v>DE</v>
          </cell>
          <cell r="F4649">
            <v>2023</v>
          </cell>
          <cell r="N4649">
            <v>16088.831</v>
          </cell>
          <cell r="R4649">
            <v>270013.01899999997</v>
          </cell>
          <cell r="S4649" t="str">
            <v>Natural Gas</v>
          </cell>
        </row>
        <row r="4650">
          <cell r="A4650" t="str">
            <v>NJ</v>
          </cell>
          <cell r="F4650">
            <v>2009</v>
          </cell>
          <cell r="N4650">
            <v>1095102.6499999999</v>
          </cell>
          <cell r="R4650">
            <v>10673610.5</v>
          </cell>
          <cell r="S4650" t="str">
            <v>Coal</v>
          </cell>
        </row>
        <row r="4651">
          <cell r="A4651" t="str">
            <v>NJ</v>
          </cell>
          <cell r="F4651">
            <v>2010</v>
          </cell>
          <cell r="N4651">
            <v>1299455.622</v>
          </cell>
          <cell r="R4651">
            <v>12639496.306</v>
          </cell>
          <cell r="S4651" t="str">
            <v>Coal</v>
          </cell>
        </row>
        <row r="4652">
          <cell r="A4652" t="str">
            <v>NJ</v>
          </cell>
          <cell r="F4652">
            <v>2011</v>
          </cell>
          <cell r="N4652">
            <v>1457195.7890000001</v>
          </cell>
          <cell r="R4652">
            <v>14205561.649</v>
          </cell>
          <cell r="S4652" t="str">
            <v>Coal</v>
          </cell>
        </row>
        <row r="4653">
          <cell r="A4653" t="str">
            <v>NJ</v>
          </cell>
          <cell r="F4653">
            <v>2020</v>
          </cell>
          <cell r="N4653">
            <v>612697.08900000004</v>
          </cell>
          <cell r="R4653">
            <v>5979731.8360000001</v>
          </cell>
          <cell r="S4653" t="str">
            <v>Coal</v>
          </cell>
        </row>
        <row r="4654">
          <cell r="A4654" t="str">
            <v>NJ</v>
          </cell>
          <cell r="F4654">
            <v>2021</v>
          </cell>
          <cell r="N4654">
            <v>738365.85499999998</v>
          </cell>
          <cell r="R4654">
            <v>7225655.9730000002</v>
          </cell>
          <cell r="S4654" t="str">
            <v>Coal</v>
          </cell>
        </row>
        <row r="4655">
          <cell r="A4655" t="str">
            <v>NJ</v>
          </cell>
          <cell r="F4655">
            <v>2022</v>
          </cell>
          <cell r="N4655">
            <v>263170.495</v>
          </cell>
          <cell r="R4655">
            <v>2573896.284</v>
          </cell>
          <cell r="S4655" t="str">
            <v>Coal</v>
          </cell>
        </row>
        <row r="4656">
          <cell r="A4656" t="str">
            <v>NJ</v>
          </cell>
          <cell r="F4656">
            <v>2009</v>
          </cell>
          <cell r="N4656">
            <v>48035.038999999997</v>
          </cell>
          <cell r="R4656">
            <v>807537.89899999998</v>
          </cell>
          <cell r="S4656" t="str">
            <v>Natural Gas</v>
          </cell>
        </row>
        <row r="4657">
          <cell r="A4657" t="str">
            <v>NJ</v>
          </cell>
          <cell r="F4657">
            <v>2010</v>
          </cell>
          <cell r="N4657">
            <v>90022.932000000001</v>
          </cell>
          <cell r="R4657">
            <v>1505378.993</v>
          </cell>
          <cell r="S4657" t="str">
            <v>Natural Gas</v>
          </cell>
        </row>
        <row r="4658">
          <cell r="A4658" t="str">
            <v>NJ</v>
          </cell>
          <cell r="F4658">
            <v>2011</v>
          </cell>
          <cell r="N4658">
            <v>102514.20600000001</v>
          </cell>
          <cell r="R4658">
            <v>1721369.3829999999</v>
          </cell>
          <cell r="S4658" t="str">
            <v>Natural Gas</v>
          </cell>
        </row>
        <row r="4659">
          <cell r="A4659" t="str">
            <v>NJ</v>
          </cell>
          <cell r="F4659">
            <v>2020</v>
          </cell>
          <cell r="N4659">
            <v>32001.772000000001</v>
          </cell>
          <cell r="R4659">
            <v>538471.77500000002</v>
          </cell>
          <cell r="S4659" t="str">
            <v>Natural Gas</v>
          </cell>
        </row>
        <row r="4660">
          <cell r="A4660" t="str">
            <v>NJ</v>
          </cell>
          <cell r="F4660">
            <v>2021</v>
          </cell>
          <cell r="N4660">
            <v>25034.361000000001</v>
          </cell>
          <cell r="R4660">
            <v>418891.37</v>
          </cell>
          <cell r="S4660" t="str">
            <v>Natural Gas</v>
          </cell>
        </row>
        <row r="4661">
          <cell r="A4661" t="str">
            <v>NJ</v>
          </cell>
          <cell r="F4661">
            <v>2022</v>
          </cell>
          <cell r="N4661">
            <v>7616.1270000000004</v>
          </cell>
          <cell r="R4661">
            <v>128151.503</v>
          </cell>
          <cell r="S4661" t="str">
            <v>Natural Gas</v>
          </cell>
        </row>
        <row r="4662">
          <cell r="A4662" t="str">
            <v>PA</v>
          </cell>
          <cell r="F4662">
            <v>2022</v>
          </cell>
          <cell r="N4662">
            <v>468977.84100000001</v>
          </cell>
          <cell r="R4662">
            <v>4138244.932</v>
          </cell>
          <cell r="S4662" t="str">
            <v>Coal</v>
          </cell>
        </row>
        <row r="4663">
          <cell r="A4663" t="str">
            <v>PA</v>
          </cell>
          <cell r="F4663">
            <v>2023</v>
          </cell>
          <cell r="N4663">
            <v>482612.89199999999</v>
          </cell>
          <cell r="R4663">
            <v>4171131.6460000002</v>
          </cell>
          <cell r="S4663" t="str">
            <v>Coal</v>
          </cell>
        </row>
        <row r="4664">
          <cell r="A4664" t="str">
            <v>PA</v>
          </cell>
          <cell r="F4664">
            <v>2022</v>
          </cell>
          <cell r="N4664">
            <v>469461.60800000001</v>
          </cell>
          <cell r="R4664">
            <v>4150907.5189999999</v>
          </cell>
          <cell r="S4664" t="str">
            <v>Coal</v>
          </cell>
        </row>
        <row r="4665">
          <cell r="A4665" t="str">
            <v>PA</v>
          </cell>
          <cell r="F4665">
            <v>2023</v>
          </cell>
          <cell r="N4665">
            <v>477838.913</v>
          </cell>
          <cell r="R4665">
            <v>4127850.1680000001</v>
          </cell>
          <cell r="S4665" t="str">
            <v>Coal</v>
          </cell>
        </row>
        <row r="4666">
          <cell r="A4666" t="str">
            <v>PA</v>
          </cell>
          <cell r="F4666">
            <v>2022</v>
          </cell>
          <cell r="N4666">
            <v>1016494.56</v>
          </cell>
          <cell r="R4666">
            <v>9651655.9759999998</v>
          </cell>
          <cell r="S4666" t="str">
            <v>Coal</v>
          </cell>
        </row>
        <row r="4667">
          <cell r="A4667" t="str">
            <v>PA</v>
          </cell>
          <cell r="F4667">
            <v>2023</v>
          </cell>
          <cell r="N4667">
            <v>986547.68200000003</v>
          </cell>
          <cell r="R4667">
            <v>9363004.9360000007</v>
          </cell>
          <cell r="S4667" t="str">
            <v>Coal</v>
          </cell>
        </row>
        <row r="4668">
          <cell r="A4668" t="str">
            <v>MA</v>
          </cell>
          <cell r="F4668">
            <v>2009</v>
          </cell>
          <cell r="N4668">
            <v>2014.1</v>
          </cell>
          <cell r="R4668">
            <v>24853.1</v>
          </cell>
          <cell r="S4668" t="str">
            <v>Other</v>
          </cell>
        </row>
        <row r="4669">
          <cell r="A4669" t="str">
            <v>MA</v>
          </cell>
          <cell r="F4669">
            <v>2010</v>
          </cell>
          <cell r="N4669">
            <v>3141</v>
          </cell>
          <cell r="R4669">
            <v>38756.699999999997</v>
          </cell>
          <cell r="S4669" t="str">
            <v>Other</v>
          </cell>
        </row>
        <row r="4670">
          <cell r="A4670" t="str">
            <v>MA</v>
          </cell>
          <cell r="F4670">
            <v>2011</v>
          </cell>
          <cell r="N4670">
            <v>131.1</v>
          </cell>
          <cell r="R4670">
            <v>1619.7</v>
          </cell>
          <cell r="S4670" t="str">
            <v>Other</v>
          </cell>
        </row>
        <row r="4671">
          <cell r="A4671" t="str">
            <v>MA</v>
          </cell>
          <cell r="F4671">
            <v>2012</v>
          </cell>
          <cell r="N4671">
            <v>394.8</v>
          </cell>
          <cell r="R4671">
            <v>4870.8</v>
          </cell>
          <cell r="S4671" t="str">
            <v>Other</v>
          </cell>
        </row>
        <row r="4672">
          <cell r="A4672" t="str">
            <v>MA</v>
          </cell>
          <cell r="F4672">
            <v>2013</v>
          </cell>
          <cell r="N4672">
            <v>179.8</v>
          </cell>
          <cell r="R4672">
            <v>2217.6</v>
          </cell>
          <cell r="S4672" t="str">
            <v>Other</v>
          </cell>
        </row>
        <row r="4673">
          <cell r="A4673" t="str">
            <v>MA</v>
          </cell>
          <cell r="F4673">
            <v>2014</v>
          </cell>
          <cell r="N4673">
            <v>1943</v>
          </cell>
          <cell r="R4673">
            <v>23973.599999999999</v>
          </cell>
          <cell r="S4673" t="str">
            <v>Other</v>
          </cell>
        </row>
        <row r="4674">
          <cell r="A4674" t="str">
            <v>MA</v>
          </cell>
          <cell r="F4674">
            <v>2015</v>
          </cell>
          <cell r="N4674">
            <v>1302.9000000000001</v>
          </cell>
          <cell r="R4674">
            <v>16077.8</v>
          </cell>
          <cell r="S4674" t="str">
            <v>Other</v>
          </cell>
        </row>
        <row r="4675">
          <cell r="A4675" t="str">
            <v>MA</v>
          </cell>
          <cell r="F4675">
            <v>2016</v>
          </cell>
          <cell r="N4675">
            <v>711</v>
          </cell>
          <cell r="R4675">
            <v>8771.4</v>
          </cell>
          <cell r="S4675" t="str">
            <v>Other</v>
          </cell>
        </row>
        <row r="4676">
          <cell r="A4676" t="str">
            <v>MA</v>
          </cell>
          <cell r="F4676">
            <v>2017</v>
          </cell>
          <cell r="N4676">
            <v>1943.7</v>
          </cell>
          <cell r="R4676">
            <v>23981.8</v>
          </cell>
          <cell r="S4676" t="str">
            <v>Other</v>
          </cell>
        </row>
        <row r="4677">
          <cell r="A4677" t="str">
            <v>MA</v>
          </cell>
          <cell r="F4677">
            <v>2018</v>
          </cell>
          <cell r="N4677">
            <v>611.1</v>
          </cell>
          <cell r="R4677">
            <v>7539.8</v>
          </cell>
          <cell r="S4677" t="str">
            <v>Other</v>
          </cell>
        </row>
        <row r="4678">
          <cell r="A4678" t="str">
            <v>MA</v>
          </cell>
          <cell r="F4678">
            <v>2019</v>
          </cell>
          <cell r="N4678">
            <v>347.5</v>
          </cell>
          <cell r="R4678">
            <v>4288.8</v>
          </cell>
          <cell r="S4678" t="str">
            <v>Other</v>
          </cell>
        </row>
        <row r="4679">
          <cell r="A4679" t="str">
            <v>MA</v>
          </cell>
          <cell r="F4679">
            <v>2020</v>
          </cell>
          <cell r="N4679">
            <v>345.7</v>
          </cell>
          <cell r="R4679">
            <v>4264.8999999999996</v>
          </cell>
          <cell r="S4679" t="str">
            <v>Other</v>
          </cell>
        </row>
        <row r="4680">
          <cell r="A4680" t="str">
            <v>MA</v>
          </cell>
          <cell r="F4680">
            <v>2021</v>
          </cell>
          <cell r="N4680">
            <v>340.8</v>
          </cell>
          <cell r="R4680">
            <v>4205.5</v>
          </cell>
          <cell r="S4680" t="str">
            <v>Other</v>
          </cell>
        </row>
        <row r="4681">
          <cell r="A4681" t="str">
            <v>MA</v>
          </cell>
          <cell r="F4681">
            <v>2022</v>
          </cell>
          <cell r="N4681">
            <v>554</v>
          </cell>
          <cell r="R4681">
            <v>6835</v>
          </cell>
          <cell r="S4681" t="str">
            <v>Other</v>
          </cell>
        </row>
        <row r="4682">
          <cell r="A4682" t="str">
            <v>MA</v>
          </cell>
          <cell r="F4682">
            <v>2023</v>
          </cell>
          <cell r="N4682">
            <v>454.8</v>
          </cell>
          <cell r="R4682">
            <v>5611.3</v>
          </cell>
          <cell r="S4682" t="str">
            <v>Other</v>
          </cell>
        </row>
        <row r="4683">
          <cell r="A4683" t="str">
            <v>MA</v>
          </cell>
          <cell r="F4683">
            <v>2009</v>
          </cell>
          <cell r="N4683">
            <v>2418.6</v>
          </cell>
          <cell r="R4683">
            <v>29846.5</v>
          </cell>
          <cell r="S4683" t="str">
            <v>Other</v>
          </cell>
        </row>
        <row r="4684">
          <cell r="A4684" t="str">
            <v>MA</v>
          </cell>
          <cell r="F4684">
            <v>2010</v>
          </cell>
          <cell r="N4684">
            <v>3008.8</v>
          </cell>
          <cell r="R4684">
            <v>37125.199999999997</v>
          </cell>
          <cell r="S4684" t="str">
            <v>Other</v>
          </cell>
        </row>
        <row r="4685">
          <cell r="A4685" t="str">
            <v>MA</v>
          </cell>
          <cell r="F4685">
            <v>2011</v>
          </cell>
          <cell r="N4685">
            <v>990</v>
          </cell>
          <cell r="R4685">
            <v>12216.7</v>
          </cell>
          <cell r="S4685" t="str">
            <v>Other</v>
          </cell>
        </row>
        <row r="4686">
          <cell r="A4686" t="str">
            <v>MA</v>
          </cell>
          <cell r="F4686">
            <v>2012</v>
          </cell>
          <cell r="N4686">
            <v>502</v>
          </cell>
          <cell r="R4686">
            <v>6197.5</v>
          </cell>
          <cell r="S4686" t="str">
            <v>Other</v>
          </cell>
        </row>
        <row r="4687">
          <cell r="A4687" t="str">
            <v>MA</v>
          </cell>
          <cell r="F4687">
            <v>2013</v>
          </cell>
          <cell r="N4687">
            <v>183</v>
          </cell>
          <cell r="R4687">
            <v>2257.1999999999998</v>
          </cell>
          <cell r="S4687" t="str">
            <v>Other</v>
          </cell>
        </row>
        <row r="4688">
          <cell r="A4688" t="str">
            <v>MA</v>
          </cell>
          <cell r="F4688">
            <v>2014</v>
          </cell>
          <cell r="N4688">
            <v>1762.1</v>
          </cell>
          <cell r="R4688">
            <v>21740.400000000001</v>
          </cell>
          <cell r="S4688" t="str">
            <v>Other</v>
          </cell>
        </row>
        <row r="4689">
          <cell r="A4689" t="str">
            <v>MA</v>
          </cell>
          <cell r="F4689">
            <v>2015</v>
          </cell>
          <cell r="N4689">
            <v>1495.6</v>
          </cell>
          <cell r="R4689">
            <v>18453.599999999999</v>
          </cell>
          <cell r="S4689" t="str">
            <v>Other</v>
          </cell>
        </row>
        <row r="4690">
          <cell r="A4690" t="str">
            <v>MA</v>
          </cell>
          <cell r="F4690">
            <v>2016</v>
          </cell>
          <cell r="N4690">
            <v>387.7</v>
          </cell>
          <cell r="R4690">
            <v>4783.7</v>
          </cell>
          <cell r="S4690" t="str">
            <v>Other</v>
          </cell>
        </row>
        <row r="4691">
          <cell r="A4691" t="str">
            <v>MA</v>
          </cell>
          <cell r="F4691">
            <v>2017</v>
          </cell>
          <cell r="N4691">
            <v>530.1</v>
          </cell>
          <cell r="R4691">
            <v>6542</v>
          </cell>
          <cell r="S4691" t="str">
            <v>Other</v>
          </cell>
        </row>
        <row r="4692">
          <cell r="A4692" t="str">
            <v>MA</v>
          </cell>
          <cell r="F4692">
            <v>2018</v>
          </cell>
          <cell r="N4692">
            <v>825.6</v>
          </cell>
          <cell r="R4692">
            <v>10189.200000000001</v>
          </cell>
          <cell r="S4692" t="str">
            <v>Other</v>
          </cell>
        </row>
        <row r="4693">
          <cell r="A4693" t="str">
            <v>MA</v>
          </cell>
          <cell r="F4693">
            <v>2019</v>
          </cell>
          <cell r="N4693">
            <v>180.8</v>
          </cell>
          <cell r="R4693">
            <v>2229.6</v>
          </cell>
          <cell r="S4693" t="str">
            <v>Other</v>
          </cell>
        </row>
        <row r="4694">
          <cell r="A4694" t="str">
            <v>MA</v>
          </cell>
          <cell r="F4694">
            <v>2020</v>
          </cell>
          <cell r="N4694">
            <v>134</v>
          </cell>
          <cell r="R4694">
            <v>1651.3</v>
          </cell>
          <cell r="S4694" t="str">
            <v>Other</v>
          </cell>
        </row>
        <row r="4695">
          <cell r="A4695" t="str">
            <v>MA</v>
          </cell>
          <cell r="F4695">
            <v>2021</v>
          </cell>
          <cell r="N4695">
            <v>131.6</v>
          </cell>
          <cell r="R4695">
            <v>1623.6</v>
          </cell>
          <cell r="S4695" t="str">
            <v>Other</v>
          </cell>
        </row>
        <row r="4696">
          <cell r="A4696" t="str">
            <v>MA</v>
          </cell>
          <cell r="F4696">
            <v>2022</v>
          </cell>
          <cell r="N4696">
            <v>303</v>
          </cell>
          <cell r="R4696">
            <v>3738.2</v>
          </cell>
          <cell r="S4696" t="str">
            <v>Other</v>
          </cell>
        </row>
        <row r="4697">
          <cell r="A4697" t="str">
            <v>MA</v>
          </cell>
          <cell r="F4697">
            <v>2023</v>
          </cell>
          <cell r="N4697">
            <v>156.5</v>
          </cell>
          <cell r="R4697">
            <v>1932.5</v>
          </cell>
          <cell r="S4697" t="str">
            <v>Other</v>
          </cell>
        </row>
        <row r="4698">
          <cell r="A4698" t="str">
            <v>NY</v>
          </cell>
          <cell r="F4698">
            <v>2009</v>
          </cell>
          <cell r="N4698">
            <v>31464.223999999998</v>
          </cell>
          <cell r="R4698">
            <v>528907.77599999995</v>
          </cell>
          <cell r="S4698" t="str">
            <v>Natural Gas</v>
          </cell>
        </row>
        <row r="4699">
          <cell r="A4699" t="str">
            <v>NY</v>
          </cell>
          <cell r="F4699">
            <v>2010</v>
          </cell>
          <cell r="N4699">
            <v>72444.183000000005</v>
          </cell>
          <cell r="R4699">
            <v>1218627.743</v>
          </cell>
          <cell r="S4699" t="str">
            <v>Natural Gas</v>
          </cell>
        </row>
        <row r="4700">
          <cell r="A4700" t="str">
            <v>NY</v>
          </cell>
          <cell r="F4700">
            <v>2011</v>
          </cell>
          <cell r="N4700">
            <v>45694.94</v>
          </cell>
          <cell r="R4700">
            <v>767748.73800000001</v>
          </cell>
          <cell r="S4700" t="str">
            <v>Natural Gas</v>
          </cell>
        </row>
        <row r="4701">
          <cell r="A4701" t="str">
            <v>NY</v>
          </cell>
          <cell r="F4701">
            <v>2012</v>
          </cell>
          <cell r="N4701">
            <v>74568.194000000003</v>
          </cell>
          <cell r="R4701">
            <v>1254384.04</v>
          </cell>
          <cell r="S4701" t="str">
            <v>Natural Gas</v>
          </cell>
        </row>
        <row r="4702">
          <cell r="A4702" t="str">
            <v>NY</v>
          </cell>
          <cell r="F4702">
            <v>2013</v>
          </cell>
          <cell r="N4702">
            <v>56461.669000000002</v>
          </cell>
          <cell r="R4702">
            <v>947059.63899999997</v>
          </cell>
          <cell r="S4702" t="str">
            <v>Natural Gas</v>
          </cell>
        </row>
        <row r="4703">
          <cell r="A4703" t="str">
            <v>NY</v>
          </cell>
          <cell r="F4703">
            <v>2014</v>
          </cell>
          <cell r="N4703">
            <v>123785.976</v>
          </cell>
          <cell r="R4703">
            <v>2039078.3189999999</v>
          </cell>
          <cell r="S4703" t="str">
            <v>Natural Gas</v>
          </cell>
        </row>
        <row r="4704">
          <cell r="A4704" t="str">
            <v>NY</v>
          </cell>
          <cell r="F4704">
            <v>2015</v>
          </cell>
          <cell r="N4704">
            <v>153265.815</v>
          </cell>
          <cell r="R4704">
            <v>2549479.2960000001</v>
          </cell>
          <cell r="S4704" t="str">
            <v>Natural Gas</v>
          </cell>
        </row>
        <row r="4705">
          <cell r="A4705" t="str">
            <v>NY</v>
          </cell>
          <cell r="F4705">
            <v>2016</v>
          </cell>
          <cell r="N4705">
            <v>140538.84400000001</v>
          </cell>
          <cell r="R4705">
            <v>2364623.594</v>
          </cell>
          <cell r="S4705" t="str">
            <v>Natural Gas</v>
          </cell>
        </row>
        <row r="4706">
          <cell r="A4706" t="str">
            <v>NY</v>
          </cell>
          <cell r="F4706">
            <v>2017</v>
          </cell>
          <cell r="N4706">
            <v>87340.804000000004</v>
          </cell>
          <cell r="R4706">
            <v>1463237.713</v>
          </cell>
          <cell r="S4706" t="str">
            <v>Natural Gas</v>
          </cell>
        </row>
        <row r="4707">
          <cell r="A4707" t="str">
            <v>NY</v>
          </cell>
          <cell r="F4707">
            <v>2018</v>
          </cell>
          <cell r="N4707">
            <v>73756.804999999993</v>
          </cell>
          <cell r="R4707">
            <v>1231299.889</v>
          </cell>
          <cell r="S4707" t="str">
            <v>Natural Gas</v>
          </cell>
        </row>
        <row r="4708">
          <cell r="A4708" t="str">
            <v>NY</v>
          </cell>
          <cell r="F4708">
            <v>2019</v>
          </cell>
          <cell r="N4708">
            <v>72312.39</v>
          </cell>
          <cell r="R4708">
            <v>1216663.4820000001</v>
          </cell>
          <cell r="S4708" t="str">
            <v>Natural Gas</v>
          </cell>
        </row>
        <row r="4709">
          <cell r="A4709" t="str">
            <v>NY</v>
          </cell>
          <cell r="F4709">
            <v>2020</v>
          </cell>
          <cell r="N4709">
            <v>43928.712</v>
          </cell>
          <cell r="R4709">
            <v>739155.05799999996</v>
          </cell>
          <cell r="S4709" t="str">
            <v>Natural Gas</v>
          </cell>
        </row>
        <row r="4710">
          <cell r="A4710" t="str">
            <v>NY</v>
          </cell>
          <cell r="F4710">
            <v>2021</v>
          </cell>
          <cell r="N4710">
            <v>81698.482000000004</v>
          </cell>
          <cell r="R4710">
            <v>1374700.1710000001</v>
          </cell>
          <cell r="S4710" t="str">
            <v>Natural Gas</v>
          </cell>
        </row>
        <row r="4711">
          <cell r="A4711" t="str">
            <v>NY</v>
          </cell>
          <cell r="F4711">
            <v>2022</v>
          </cell>
          <cell r="N4711">
            <v>98307.944000000003</v>
          </cell>
          <cell r="R4711">
            <v>1653893.4450000001</v>
          </cell>
          <cell r="S4711" t="str">
            <v>Natural Gas</v>
          </cell>
        </row>
        <row r="4712">
          <cell r="A4712" t="str">
            <v>NY</v>
          </cell>
          <cell r="F4712">
            <v>2023</v>
          </cell>
          <cell r="N4712">
            <v>50310.811000000002</v>
          </cell>
          <cell r="R4712">
            <v>844955.45900000003</v>
          </cell>
          <cell r="S4712" t="str">
            <v>Natural Gas</v>
          </cell>
        </row>
        <row r="4713">
          <cell r="A4713" t="str">
            <v>MA</v>
          </cell>
          <cell r="F4713">
            <v>2009</v>
          </cell>
          <cell r="N4713">
            <v>63957.487000000001</v>
          </cell>
          <cell r="R4713">
            <v>1070668.8459999999</v>
          </cell>
          <cell r="S4713" t="str">
            <v>Natural Gas</v>
          </cell>
        </row>
        <row r="4714">
          <cell r="A4714" t="str">
            <v>MA</v>
          </cell>
          <cell r="F4714">
            <v>2010</v>
          </cell>
          <cell r="N4714">
            <v>233270.60699999999</v>
          </cell>
          <cell r="R4714">
            <v>3924739.1230000001</v>
          </cell>
          <cell r="S4714" t="str">
            <v>Natural Gas</v>
          </cell>
        </row>
        <row r="4715">
          <cell r="A4715" t="str">
            <v>MA</v>
          </cell>
          <cell r="F4715">
            <v>2011</v>
          </cell>
          <cell r="N4715">
            <v>158251.856</v>
          </cell>
          <cell r="R4715">
            <v>2662619.7140000002</v>
          </cell>
          <cell r="S4715" t="str">
            <v>Natural Gas</v>
          </cell>
        </row>
        <row r="4716">
          <cell r="A4716" t="str">
            <v>MA</v>
          </cell>
          <cell r="F4716">
            <v>2012</v>
          </cell>
          <cell r="N4716">
            <v>95286.777000000002</v>
          </cell>
          <cell r="R4716">
            <v>1603144.325</v>
          </cell>
          <cell r="S4716" t="str">
            <v>Natural Gas</v>
          </cell>
        </row>
        <row r="4717">
          <cell r="A4717" t="str">
            <v>MA</v>
          </cell>
          <cell r="F4717">
            <v>2013</v>
          </cell>
          <cell r="N4717">
            <v>52697.61</v>
          </cell>
          <cell r="R4717">
            <v>871663.22699999996</v>
          </cell>
          <cell r="S4717" t="str">
            <v>Natural Gas</v>
          </cell>
        </row>
        <row r="4718">
          <cell r="A4718" t="str">
            <v>MA</v>
          </cell>
          <cell r="F4718">
            <v>2014</v>
          </cell>
          <cell r="N4718">
            <v>98597.392000000007</v>
          </cell>
          <cell r="R4718">
            <v>1587541.209</v>
          </cell>
          <cell r="S4718" t="str">
            <v>Natural Gas</v>
          </cell>
        </row>
        <row r="4719">
          <cell r="A4719" t="str">
            <v>MA</v>
          </cell>
          <cell r="F4719">
            <v>2015</v>
          </cell>
          <cell r="N4719">
            <v>274179.07799999998</v>
          </cell>
          <cell r="R4719">
            <v>4593943.8689999999</v>
          </cell>
          <cell r="S4719" t="str">
            <v>Natural Gas</v>
          </cell>
        </row>
        <row r="4720">
          <cell r="A4720" t="str">
            <v>MA</v>
          </cell>
          <cell r="F4720">
            <v>2016</v>
          </cell>
          <cell r="N4720">
            <v>160267.177</v>
          </cell>
          <cell r="R4720">
            <v>2695688.156</v>
          </cell>
          <cell r="S4720" t="str">
            <v>Natural Gas</v>
          </cell>
        </row>
        <row r="4721">
          <cell r="A4721" t="str">
            <v>MA</v>
          </cell>
          <cell r="F4721">
            <v>2017</v>
          </cell>
          <cell r="N4721">
            <v>195026.226</v>
          </cell>
          <cell r="R4721">
            <v>3280548.0010000002</v>
          </cell>
          <cell r="S4721" t="str">
            <v>Natural Gas</v>
          </cell>
        </row>
        <row r="4722">
          <cell r="A4722" t="str">
            <v>MA</v>
          </cell>
          <cell r="F4722">
            <v>2018</v>
          </cell>
          <cell r="N4722">
            <v>32069.261999999999</v>
          </cell>
          <cell r="R4722">
            <v>506365.05</v>
          </cell>
          <cell r="S4722" t="str">
            <v>Natural Gas</v>
          </cell>
        </row>
        <row r="4723">
          <cell r="A4723" t="str">
            <v>MA</v>
          </cell>
          <cell r="F4723">
            <v>2019</v>
          </cell>
          <cell r="N4723">
            <v>11294.032999999999</v>
          </cell>
          <cell r="R4723">
            <v>188717.18100000001</v>
          </cell>
          <cell r="S4723" t="str">
            <v>Natural Gas</v>
          </cell>
        </row>
        <row r="4724">
          <cell r="A4724" t="str">
            <v>MA</v>
          </cell>
          <cell r="F4724">
            <v>2020</v>
          </cell>
          <cell r="N4724">
            <v>11582.495000000001</v>
          </cell>
          <cell r="R4724">
            <v>193828.747</v>
          </cell>
          <cell r="S4724" t="str">
            <v>Natural Gas</v>
          </cell>
        </row>
        <row r="4725">
          <cell r="A4725" t="str">
            <v>MA</v>
          </cell>
          <cell r="F4725">
            <v>2021</v>
          </cell>
          <cell r="N4725">
            <v>29856.15</v>
          </cell>
          <cell r="R4725">
            <v>501496.576</v>
          </cell>
          <cell r="S4725" t="str">
            <v>Natural Gas</v>
          </cell>
        </row>
        <row r="4726">
          <cell r="A4726" t="str">
            <v>MA</v>
          </cell>
          <cell r="F4726">
            <v>2022</v>
          </cell>
          <cell r="N4726">
            <v>45074.976999999999</v>
          </cell>
          <cell r="R4726">
            <v>757585.95400000003</v>
          </cell>
          <cell r="S4726" t="str">
            <v>Natural Gas</v>
          </cell>
        </row>
        <row r="4727">
          <cell r="A4727" t="str">
            <v>MA</v>
          </cell>
          <cell r="F4727">
            <v>2023</v>
          </cell>
          <cell r="N4727">
            <v>15042.332</v>
          </cell>
          <cell r="R4727">
            <v>241054.15100000001</v>
          </cell>
          <cell r="S4727" t="str">
            <v>Natural Gas</v>
          </cell>
        </row>
        <row r="4728">
          <cell r="A4728" t="str">
            <v>MA</v>
          </cell>
          <cell r="F4728">
            <v>2009</v>
          </cell>
          <cell r="N4728">
            <v>72917.952999999994</v>
          </cell>
          <cell r="R4728">
            <v>1220839.655</v>
          </cell>
          <cell r="S4728" t="str">
            <v>Natural Gas</v>
          </cell>
        </row>
        <row r="4729">
          <cell r="A4729" t="str">
            <v>MA</v>
          </cell>
          <cell r="F4729">
            <v>2010</v>
          </cell>
          <cell r="N4729">
            <v>244256.30100000001</v>
          </cell>
          <cell r="R4729">
            <v>4109599.182</v>
          </cell>
          <cell r="S4729" t="str">
            <v>Natural Gas</v>
          </cell>
        </row>
        <row r="4730">
          <cell r="A4730" t="str">
            <v>MA</v>
          </cell>
          <cell r="F4730">
            <v>2011</v>
          </cell>
          <cell r="N4730">
            <v>151246.86300000001</v>
          </cell>
          <cell r="R4730">
            <v>2543596.96</v>
          </cell>
          <cell r="S4730" t="str">
            <v>Natural Gas</v>
          </cell>
        </row>
        <row r="4731">
          <cell r="A4731" t="str">
            <v>MA</v>
          </cell>
          <cell r="F4731">
            <v>2012</v>
          </cell>
          <cell r="N4731">
            <v>101582.791</v>
          </cell>
          <cell r="R4731">
            <v>1709059.4169999999</v>
          </cell>
          <cell r="S4731" t="str">
            <v>Natural Gas</v>
          </cell>
        </row>
        <row r="4732">
          <cell r="A4732" t="str">
            <v>MA</v>
          </cell>
          <cell r="F4732">
            <v>2013</v>
          </cell>
          <cell r="N4732">
            <v>81372.202999999994</v>
          </cell>
          <cell r="R4732">
            <v>1357120.8319999999</v>
          </cell>
          <cell r="S4732" t="str">
            <v>Natural Gas</v>
          </cell>
        </row>
        <row r="4733">
          <cell r="A4733" t="str">
            <v>MA</v>
          </cell>
          <cell r="F4733">
            <v>2014</v>
          </cell>
          <cell r="N4733">
            <v>117102.092</v>
          </cell>
          <cell r="R4733">
            <v>1903985.0560000001</v>
          </cell>
          <cell r="S4733" t="str">
            <v>Natural Gas</v>
          </cell>
        </row>
        <row r="4734">
          <cell r="A4734" t="str">
            <v>MA</v>
          </cell>
          <cell r="F4734">
            <v>2015</v>
          </cell>
          <cell r="N4734">
            <v>298369.77299999999</v>
          </cell>
          <cell r="R4734">
            <v>4998232.0880000005</v>
          </cell>
          <cell r="S4734" t="str">
            <v>Natural Gas</v>
          </cell>
        </row>
        <row r="4735">
          <cell r="A4735" t="str">
            <v>MA</v>
          </cell>
          <cell r="F4735">
            <v>2016</v>
          </cell>
          <cell r="N4735">
            <v>169132.867</v>
          </cell>
          <cell r="R4735">
            <v>2844871.0079999999</v>
          </cell>
          <cell r="S4735" t="str">
            <v>Natural Gas</v>
          </cell>
        </row>
        <row r="4736">
          <cell r="A4736" t="str">
            <v>MA</v>
          </cell>
          <cell r="F4736">
            <v>2017</v>
          </cell>
          <cell r="N4736">
            <v>194389.071</v>
          </cell>
          <cell r="R4736">
            <v>3269842.105</v>
          </cell>
          <cell r="S4736" t="str">
            <v>Natural Gas</v>
          </cell>
        </row>
        <row r="4737">
          <cell r="A4737" t="str">
            <v>MA</v>
          </cell>
          <cell r="F4737">
            <v>2018</v>
          </cell>
          <cell r="N4737">
            <v>37752.612999999998</v>
          </cell>
          <cell r="R4737">
            <v>601202.66899999999</v>
          </cell>
          <cell r="S4737" t="str">
            <v>Natural Gas</v>
          </cell>
        </row>
        <row r="4738">
          <cell r="A4738" t="str">
            <v>MA</v>
          </cell>
          <cell r="F4738">
            <v>2019</v>
          </cell>
          <cell r="N4738">
            <v>16605.73</v>
          </cell>
          <cell r="R4738">
            <v>278086.74400000001</v>
          </cell>
          <cell r="S4738" t="str">
            <v>Natural Gas</v>
          </cell>
        </row>
        <row r="4739">
          <cell r="A4739" t="str">
            <v>MA</v>
          </cell>
          <cell r="F4739">
            <v>2020</v>
          </cell>
          <cell r="N4739">
            <v>17168.559000000001</v>
          </cell>
          <cell r="R4739">
            <v>287826.15399999998</v>
          </cell>
          <cell r="S4739" t="str">
            <v>Natural Gas</v>
          </cell>
        </row>
        <row r="4740">
          <cell r="A4740" t="str">
            <v>MA</v>
          </cell>
          <cell r="F4740">
            <v>2021</v>
          </cell>
          <cell r="N4740">
            <v>38231.908000000003</v>
          </cell>
          <cell r="R4740">
            <v>642432.01899999997</v>
          </cell>
          <cell r="S4740" t="str">
            <v>Natural Gas</v>
          </cell>
        </row>
        <row r="4741">
          <cell r="A4741" t="str">
            <v>MA</v>
          </cell>
          <cell r="F4741">
            <v>2022</v>
          </cell>
          <cell r="N4741">
            <v>67601.517999999996</v>
          </cell>
          <cell r="R4741">
            <v>1112094.3999999999</v>
          </cell>
          <cell r="S4741" t="str">
            <v>Natural Gas</v>
          </cell>
        </row>
        <row r="4742">
          <cell r="A4742" t="str">
            <v>MA</v>
          </cell>
          <cell r="F4742">
            <v>2023</v>
          </cell>
          <cell r="N4742">
            <v>37493.43</v>
          </cell>
          <cell r="R4742">
            <v>618808.375</v>
          </cell>
          <cell r="S4742" t="str">
            <v>Natural Gas</v>
          </cell>
        </row>
        <row r="4743">
          <cell r="A4743" t="str">
            <v>NJ</v>
          </cell>
          <cell r="F4743">
            <v>2009</v>
          </cell>
          <cell r="N4743">
            <v>219880.69099999999</v>
          </cell>
          <cell r="R4743">
            <v>3699934.3369999998</v>
          </cell>
          <cell r="S4743" t="str">
            <v>Natural Gas</v>
          </cell>
        </row>
        <row r="4744">
          <cell r="A4744" t="str">
            <v>NJ</v>
          </cell>
          <cell r="F4744">
            <v>2010</v>
          </cell>
          <cell r="N4744">
            <v>242570.242</v>
          </cell>
          <cell r="R4744">
            <v>4081699.4169999999</v>
          </cell>
          <cell r="S4744" t="str">
            <v>Natural Gas</v>
          </cell>
        </row>
        <row r="4745">
          <cell r="A4745" t="str">
            <v>NJ</v>
          </cell>
          <cell r="F4745">
            <v>2011</v>
          </cell>
          <cell r="N4745">
            <v>249517.84400000001</v>
          </cell>
          <cell r="R4745">
            <v>4198659.3880000003</v>
          </cell>
          <cell r="S4745" t="str">
            <v>Natural Gas</v>
          </cell>
        </row>
        <row r="4746">
          <cell r="A4746" t="str">
            <v>NJ</v>
          </cell>
          <cell r="F4746">
            <v>2020</v>
          </cell>
          <cell r="N4746">
            <v>90186.705000000002</v>
          </cell>
          <cell r="R4746">
            <v>1517580.66</v>
          </cell>
          <cell r="S4746" t="str">
            <v>Natural Gas</v>
          </cell>
        </row>
        <row r="4747">
          <cell r="A4747" t="str">
            <v>NJ</v>
          </cell>
          <cell r="F4747">
            <v>2021</v>
          </cell>
          <cell r="N4747">
            <v>173979.62</v>
          </cell>
          <cell r="R4747">
            <v>2927507.727</v>
          </cell>
          <cell r="S4747" t="str">
            <v>Natural Gas</v>
          </cell>
        </row>
        <row r="4748">
          <cell r="A4748" t="str">
            <v>NJ</v>
          </cell>
          <cell r="F4748">
            <v>2022</v>
          </cell>
          <cell r="N4748">
            <v>173844.82399999999</v>
          </cell>
          <cell r="R4748">
            <v>2925242.3620000002</v>
          </cell>
          <cell r="S4748" t="str">
            <v>Natural Gas</v>
          </cell>
        </row>
        <row r="4749">
          <cell r="A4749" t="str">
            <v>NJ</v>
          </cell>
          <cell r="F4749">
            <v>2023</v>
          </cell>
          <cell r="N4749">
            <v>227898.95</v>
          </cell>
          <cell r="R4749">
            <v>3834870.21</v>
          </cell>
          <cell r="S4749" t="str">
            <v>Natural Gas</v>
          </cell>
        </row>
        <row r="4750">
          <cell r="A4750" t="str">
            <v>NJ</v>
          </cell>
          <cell r="F4750">
            <v>2009</v>
          </cell>
          <cell r="N4750">
            <v>239016.12</v>
          </cell>
          <cell r="R4750">
            <v>4021893.1910000001</v>
          </cell>
          <cell r="S4750" t="str">
            <v>Natural Gas</v>
          </cell>
        </row>
        <row r="4751">
          <cell r="A4751" t="str">
            <v>NJ</v>
          </cell>
          <cell r="F4751">
            <v>2010</v>
          </cell>
          <cell r="N4751">
            <v>251859.91500000001</v>
          </cell>
          <cell r="R4751">
            <v>4238064.8470000001</v>
          </cell>
          <cell r="S4751" t="str">
            <v>Natural Gas</v>
          </cell>
        </row>
        <row r="4752">
          <cell r="A4752" t="str">
            <v>NJ</v>
          </cell>
          <cell r="F4752">
            <v>2011</v>
          </cell>
          <cell r="N4752">
            <v>262782.473</v>
          </cell>
          <cell r="R4752">
            <v>4421836.6749999998</v>
          </cell>
          <cell r="S4752" t="str">
            <v>Natural Gas</v>
          </cell>
        </row>
        <row r="4753">
          <cell r="A4753" t="str">
            <v>NJ</v>
          </cell>
          <cell r="F4753">
            <v>2020</v>
          </cell>
          <cell r="N4753">
            <v>83390.497000000003</v>
          </cell>
          <cell r="R4753">
            <v>1403227.0360000001</v>
          </cell>
          <cell r="S4753" t="str">
            <v>Natural Gas</v>
          </cell>
        </row>
        <row r="4754">
          <cell r="A4754" t="str">
            <v>NJ</v>
          </cell>
          <cell r="F4754">
            <v>2021</v>
          </cell>
          <cell r="N4754">
            <v>171192.79</v>
          </cell>
          <cell r="R4754">
            <v>2880653.5729999999</v>
          </cell>
          <cell r="S4754" t="str">
            <v>Natural Gas</v>
          </cell>
        </row>
        <row r="4755">
          <cell r="A4755" t="str">
            <v>NJ</v>
          </cell>
          <cell r="F4755">
            <v>2022</v>
          </cell>
          <cell r="N4755">
            <v>167456.40299999999</v>
          </cell>
          <cell r="R4755">
            <v>2817773.949</v>
          </cell>
          <cell r="S4755" t="str">
            <v>Natural Gas</v>
          </cell>
        </row>
        <row r="4756">
          <cell r="A4756" t="str">
            <v>NJ</v>
          </cell>
          <cell r="F4756">
            <v>2023</v>
          </cell>
          <cell r="N4756">
            <v>255923.63500000001</v>
          </cell>
          <cell r="R4756">
            <v>4306330.3269999996</v>
          </cell>
          <cell r="S4756" t="str">
            <v>Natural Gas</v>
          </cell>
        </row>
        <row r="4757">
          <cell r="A4757" t="str">
            <v>PA</v>
          </cell>
          <cell r="F4757">
            <v>2022</v>
          </cell>
          <cell r="N4757">
            <v>369907.05599999998</v>
          </cell>
          <cell r="R4757">
            <v>3142614.7319999998</v>
          </cell>
          <cell r="S4757" t="str">
            <v>Coal</v>
          </cell>
        </row>
        <row r="4758">
          <cell r="A4758" t="str">
            <v>NY</v>
          </cell>
          <cell r="F4758">
            <v>2009</v>
          </cell>
          <cell r="N4758">
            <v>37538.334000000003</v>
          </cell>
          <cell r="R4758">
            <v>358588.58199999999</v>
          </cell>
          <cell r="S4758" t="str">
            <v>Coal</v>
          </cell>
        </row>
        <row r="4759">
          <cell r="A4759" t="str">
            <v>NY</v>
          </cell>
          <cell r="F4759">
            <v>2010</v>
          </cell>
          <cell r="N4759">
            <v>38945.078999999998</v>
          </cell>
          <cell r="R4759">
            <v>371381.57500000001</v>
          </cell>
          <cell r="S4759" t="str">
            <v>Coal</v>
          </cell>
        </row>
        <row r="4760">
          <cell r="A4760" t="str">
            <v>NY</v>
          </cell>
          <cell r="F4760">
            <v>2011</v>
          </cell>
          <cell r="S4760" t="str">
            <v>Coal</v>
          </cell>
        </row>
        <row r="4761">
          <cell r="A4761" t="str">
            <v>NY</v>
          </cell>
          <cell r="F4761">
            <v>2012</v>
          </cell>
          <cell r="S4761" t="str">
            <v>Coal</v>
          </cell>
        </row>
        <row r="4762">
          <cell r="A4762" t="str">
            <v>NY</v>
          </cell>
          <cell r="F4762">
            <v>2013</v>
          </cell>
          <cell r="N4762">
            <v>97821.467999999993</v>
          </cell>
          <cell r="R4762">
            <v>989310.17099999997</v>
          </cell>
          <cell r="S4762" t="str">
            <v>Coal</v>
          </cell>
        </row>
        <row r="4763">
          <cell r="A4763" t="str">
            <v>NY</v>
          </cell>
          <cell r="F4763">
            <v>2014</v>
          </cell>
          <cell r="N4763">
            <v>168268</v>
          </cell>
          <cell r="R4763">
            <v>1573518.709</v>
          </cell>
          <cell r="S4763" t="str">
            <v>Other</v>
          </cell>
        </row>
        <row r="4764">
          <cell r="A4764" t="str">
            <v>NY</v>
          </cell>
          <cell r="F4764">
            <v>2015</v>
          </cell>
          <cell r="N4764">
            <v>177092.88</v>
          </cell>
          <cell r="R4764">
            <v>1642320.294</v>
          </cell>
          <cell r="S4764" t="str">
            <v>Other</v>
          </cell>
        </row>
        <row r="4765">
          <cell r="A4765" t="str">
            <v>NY</v>
          </cell>
          <cell r="F4765">
            <v>2016</v>
          </cell>
          <cell r="N4765">
            <v>207675.35800000001</v>
          </cell>
          <cell r="R4765">
            <v>1935752.5889999999</v>
          </cell>
          <cell r="S4765" t="str">
            <v>Other</v>
          </cell>
        </row>
        <row r="4766">
          <cell r="A4766" t="str">
            <v>NY</v>
          </cell>
          <cell r="F4766">
            <v>2017</v>
          </cell>
          <cell r="N4766">
            <v>210797.21</v>
          </cell>
          <cell r="R4766">
            <v>1979051.0260000001</v>
          </cell>
          <cell r="S4766" t="str">
            <v>Other</v>
          </cell>
        </row>
        <row r="4767">
          <cell r="A4767" t="str">
            <v>NY</v>
          </cell>
          <cell r="F4767">
            <v>2018</v>
          </cell>
          <cell r="N4767">
            <v>208310.95499999999</v>
          </cell>
          <cell r="R4767">
            <v>1958955.328</v>
          </cell>
          <cell r="S4767" t="str">
            <v>Other</v>
          </cell>
        </row>
        <row r="4768">
          <cell r="A4768" t="str">
            <v>NY</v>
          </cell>
          <cell r="F4768">
            <v>2019</v>
          </cell>
          <cell r="N4768">
            <v>180431.774</v>
          </cell>
          <cell r="R4768">
            <v>1701032.868</v>
          </cell>
          <cell r="S4768" t="str">
            <v>Other</v>
          </cell>
        </row>
        <row r="4769">
          <cell r="A4769" t="str">
            <v>NY</v>
          </cell>
          <cell r="F4769">
            <v>2020</v>
          </cell>
          <cell r="N4769">
            <v>199807.622</v>
          </cell>
          <cell r="R4769">
            <v>1896607.611</v>
          </cell>
          <cell r="S4769" t="str">
            <v>Other</v>
          </cell>
        </row>
        <row r="4770">
          <cell r="A4770" t="str">
            <v>NY</v>
          </cell>
          <cell r="F4770">
            <v>2021</v>
          </cell>
          <cell r="N4770">
            <v>200224.69</v>
          </cell>
          <cell r="R4770">
            <v>1898455.8640000001</v>
          </cell>
          <cell r="S4770" t="str">
            <v>Other</v>
          </cell>
        </row>
        <row r="4771">
          <cell r="A4771" t="str">
            <v>NY</v>
          </cell>
          <cell r="F4771">
            <v>2022</v>
          </cell>
          <cell r="N4771">
            <v>168405.67499999999</v>
          </cell>
          <cell r="R4771">
            <v>1589685.6270000001</v>
          </cell>
          <cell r="S4771" t="str">
            <v>Other</v>
          </cell>
        </row>
        <row r="4772">
          <cell r="A4772" t="str">
            <v>NY</v>
          </cell>
          <cell r="F4772">
            <v>2023</v>
          </cell>
          <cell r="N4772">
            <v>48801.042000000001</v>
          </cell>
          <cell r="R4772">
            <v>463101.78600000002</v>
          </cell>
          <cell r="S4772" t="str">
            <v>Other</v>
          </cell>
        </row>
        <row r="4773">
          <cell r="A4773" t="str">
            <v>NY</v>
          </cell>
          <cell r="F4773">
            <v>2009</v>
          </cell>
          <cell r="N4773">
            <v>37599.584999999999</v>
          </cell>
          <cell r="R4773">
            <v>358626.32</v>
          </cell>
          <cell r="S4773" t="str">
            <v>Coal</v>
          </cell>
        </row>
        <row r="4774">
          <cell r="A4774" t="str">
            <v>NY</v>
          </cell>
          <cell r="F4774">
            <v>2010</v>
          </cell>
          <cell r="N4774">
            <v>42501.544000000002</v>
          </cell>
          <cell r="R4774">
            <v>404852.83799999999</v>
          </cell>
          <cell r="S4774" t="str">
            <v>Coal</v>
          </cell>
        </row>
        <row r="4775">
          <cell r="A4775" t="str">
            <v>NY</v>
          </cell>
          <cell r="F4775">
            <v>2011</v>
          </cell>
          <cell r="S4775" t="str">
            <v>Coal</v>
          </cell>
        </row>
        <row r="4776">
          <cell r="A4776" t="str">
            <v>NY</v>
          </cell>
          <cell r="F4776">
            <v>2012</v>
          </cell>
          <cell r="S4776" t="str">
            <v>Coal</v>
          </cell>
        </row>
        <row r="4777">
          <cell r="A4777" t="str">
            <v>NY</v>
          </cell>
          <cell r="F4777">
            <v>2013</v>
          </cell>
          <cell r="N4777">
            <v>129508.27</v>
          </cell>
          <cell r="R4777">
            <v>1321860.443</v>
          </cell>
          <cell r="S4777" t="str">
            <v>Coal</v>
          </cell>
        </row>
        <row r="4778">
          <cell r="A4778" t="str">
            <v>NY</v>
          </cell>
          <cell r="F4778">
            <v>2014</v>
          </cell>
          <cell r="N4778">
            <v>177654.24100000001</v>
          </cell>
          <cell r="R4778">
            <v>1664807.486</v>
          </cell>
          <cell r="S4778" t="str">
            <v>Other</v>
          </cell>
        </row>
        <row r="4779">
          <cell r="A4779" t="str">
            <v>NY</v>
          </cell>
          <cell r="F4779">
            <v>2015</v>
          </cell>
          <cell r="N4779">
            <v>184245.71900000001</v>
          </cell>
          <cell r="R4779">
            <v>1705401.068</v>
          </cell>
          <cell r="S4779" t="str">
            <v>Other</v>
          </cell>
        </row>
        <row r="4780">
          <cell r="A4780" t="str">
            <v>NY</v>
          </cell>
          <cell r="F4780">
            <v>2016</v>
          </cell>
          <cell r="N4780">
            <v>207304.31200000001</v>
          </cell>
          <cell r="R4780">
            <v>1930447.233</v>
          </cell>
          <cell r="S4780" t="str">
            <v>Other</v>
          </cell>
        </row>
        <row r="4781">
          <cell r="A4781" t="str">
            <v>NY</v>
          </cell>
          <cell r="F4781">
            <v>2017</v>
          </cell>
          <cell r="N4781">
            <v>204219.06599999999</v>
          </cell>
          <cell r="R4781">
            <v>1916361.0719999999</v>
          </cell>
          <cell r="S4781" t="str">
            <v>Other</v>
          </cell>
        </row>
        <row r="4782">
          <cell r="A4782" t="str">
            <v>NY</v>
          </cell>
          <cell r="F4782">
            <v>2018</v>
          </cell>
          <cell r="N4782">
            <v>213734.82199999999</v>
          </cell>
          <cell r="R4782">
            <v>2012253.3119999999</v>
          </cell>
          <cell r="S4782" t="str">
            <v>Other</v>
          </cell>
        </row>
        <row r="4783">
          <cell r="A4783" t="str">
            <v>NY</v>
          </cell>
          <cell r="F4783">
            <v>2019</v>
          </cell>
          <cell r="N4783">
            <v>179923.348</v>
          </cell>
          <cell r="R4783">
            <v>1693866.8870000001</v>
          </cell>
          <cell r="S4783" t="str">
            <v>Other</v>
          </cell>
        </row>
        <row r="4784">
          <cell r="A4784" t="str">
            <v>NY</v>
          </cell>
          <cell r="F4784">
            <v>2020</v>
          </cell>
          <cell r="N4784">
            <v>197210.43299999999</v>
          </cell>
          <cell r="R4784">
            <v>1872816.277</v>
          </cell>
          <cell r="S4784" t="str">
            <v>Other</v>
          </cell>
        </row>
        <row r="4785">
          <cell r="A4785" t="str">
            <v>NY</v>
          </cell>
          <cell r="F4785">
            <v>2021</v>
          </cell>
          <cell r="N4785">
            <v>206035.09700000001</v>
          </cell>
          <cell r="R4785">
            <v>1953834.7</v>
          </cell>
          <cell r="S4785" t="str">
            <v>Other</v>
          </cell>
        </row>
        <row r="4786">
          <cell r="A4786" t="str">
            <v>NY</v>
          </cell>
          <cell r="F4786">
            <v>2022</v>
          </cell>
          <cell r="N4786">
            <v>172268.91500000001</v>
          </cell>
          <cell r="R4786">
            <v>1624370.7220000001</v>
          </cell>
          <cell r="S4786" t="str">
            <v>Other</v>
          </cell>
        </row>
        <row r="4787">
          <cell r="A4787" t="str">
            <v>NY</v>
          </cell>
          <cell r="F4787">
            <v>2023</v>
          </cell>
          <cell r="N4787">
            <v>46896.222999999998</v>
          </cell>
          <cell r="R4787">
            <v>445133.8</v>
          </cell>
          <cell r="S4787" t="str">
            <v>Other</v>
          </cell>
        </row>
        <row r="4788">
          <cell r="A4788" t="str">
            <v>NY</v>
          </cell>
          <cell r="F4788">
            <v>2009</v>
          </cell>
          <cell r="N4788">
            <v>30570.401000000002</v>
          </cell>
          <cell r="R4788">
            <v>294020.36099999998</v>
          </cell>
          <cell r="S4788" t="str">
            <v>Coal</v>
          </cell>
        </row>
        <row r="4789">
          <cell r="A4789" t="str">
            <v>NY</v>
          </cell>
          <cell r="F4789">
            <v>2010</v>
          </cell>
          <cell r="N4789">
            <v>42734.178</v>
          </cell>
          <cell r="R4789">
            <v>406359.27899999998</v>
          </cell>
          <cell r="S4789" t="str">
            <v>Coal</v>
          </cell>
        </row>
        <row r="4790">
          <cell r="A4790" t="str">
            <v>NY</v>
          </cell>
          <cell r="F4790">
            <v>2011</v>
          </cell>
          <cell r="S4790" t="str">
            <v>Coal</v>
          </cell>
        </row>
        <row r="4791">
          <cell r="A4791" t="str">
            <v>NY</v>
          </cell>
          <cell r="F4791">
            <v>2012</v>
          </cell>
          <cell r="S4791" t="str">
            <v>Coal</v>
          </cell>
        </row>
        <row r="4792">
          <cell r="A4792" t="str">
            <v>NY</v>
          </cell>
          <cell r="F4792">
            <v>2013</v>
          </cell>
          <cell r="N4792">
            <v>106356.70299999999</v>
          </cell>
          <cell r="R4792">
            <v>1080867.848</v>
          </cell>
          <cell r="S4792" t="str">
            <v>Coal</v>
          </cell>
        </row>
        <row r="4793">
          <cell r="A4793" t="str">
            <v>NY</v>
          </cell>
          <cell r="F4793">
            <v>2014</v>
          </cell>
          <cell r="N4793">
            <v>155593.20800000001</v>
          </cell>
          <cell r="R4793">
            <v>1461467.077</v>
          </cell>
          <cell r="S4793" t="str">
            <v>Other</v>
          </cell>
        </row>
        <row r="4794">
          <cell r="A4794" t="str">
            <v>NY</v>
          </cell>
          <cell r="F4794">
            <v>2015</v>
          </cell>
          <cell r="N4794">
            <v>167767.44200000001</v>
          </cell>
          <cell r="R4794">
            <v>1556528.0919999999</v>
          </cell>
          <cell r="S4794" t="str">
            <v>Other</v>
          </cell>
        </row>
        <row r="4795">
          <cell r="A4795" t="str">
            <v>NY</v>
          </cell>
          <cell r="F4795">
            <v>2016</v>
          </cell>
          <cell r="N4795">
            <v>200737.14199999999</v>
          </cell>
          <cell r="R4795">
            <v>1869309.2919999999</v>
          </cell>
          <cell r="S4795" t="str">
            <v>Other</v>
          </cell>
        </row>
        <row r="4796">
          <cell r="A4796" t="str">
            <v>NY</v>
          </cell>
          <cell r="F4796">
            <v>2017</v>
          </cell>
          <cell r="N4796">
            <v>211839.68900000001</v>
          </cell>
          <cell r="R4796">
            <v>1986067.8659999999</v>
          </cell>
          <cell r="S4796" t="str">
            <v>Other</v>
          </cell>
        </row>
        <row r="4797">
          <cell r="A4797" t="str">
            <v>NY</v>
          </cell>
          <cell r="F4797">
            <v>2018</v>
          </cell>
          <cell r="N4797">
            <v>214187.799</v>
          </cell>
          <cell r="R4797">
            <v>2014567.4569999999</v>
          </cell>
          <cell r="S4797" t="str">
            <v>Other</v>
          </cell>
        </row>
        <row r="4798">
          <cell r="A4798" t="str">
            <v>NY</v>
          </cell>
          <cell r="F4798">
            <v>2019</v>
          </cell>
          <cell r="N4798">
            <v>183367.94</v>
          </cell>
          <cell r="R4798">
            <v>1727523.564</v>
          </cell>
          <cell r="S4798" t="str">
            <v>Other</v>
          </cell>
        </row>
        <row r="4799">
          <cell r="A4799" t="str">
            <v>NY</v>
          </cell>
          <cell r="F4799">
            <v>2020</v>
          </cell>
          <cell r="N4799">
            <v>197516.728</v>
          </cell>
          <cell r="R4799">
            <v>1875210.89</v>
          </cell>
          <cell r="S4799" t="str">
            <v>Other</v>
          </cell>
        </row>
        <row r="4800">
          <cell r="A4800" t="str">
            <v>NY</v>
          </cell>
          <cell r="F4800">
            <v>2021</v>
          </cell>
          <cell r="N4800">
            <v>207521.603</v>
          </cell>
          <cell r="R4800">
            <v>1965063.889</v>
          </cell>
          <cell r="S4800" t="str">
            <v>Other</v>
          </cell>
        </row>
        <row r="4801">
          <cell r="A4801" t="str">
            <v>NY</v>
          </cell>
          <cell r="F4801">
            <v>2022</v>
          </cell>
          <cell r="N4801">
            <v>166308.83199999999</v>
          </cell>
          <cell r="R4801">
            <v>1568822.9939999999</v>
          </cell>
          <cell r="S4801" t="str">
            <v>Other</v>
          </cell>
        </row>
        <row r="4802">
          <cell r="A4802" t="str">
            <v>NY</v>
          </cell>
          <cell r="F4802">
            <v>2023</v>
          </cell>
          <cell r="N4802">
            <v>48201.273999999998</v>
          </cell>
          <cell r="R4802">
            <v>457382.29300000001</v>
          </cell>
          <cell r="S4802" t="str">
            <v>Other</v>
          </cell>
        </row>
        <row r="4803">
          <cell r="A4803" t="str">
            <v>MD</v>
          </cell>
          <cell r="F4803">
            <v>2011</v>
          </cell>
          <cell r="N4803">
            <v>317247.40399999998</v>
          </cell>
          <cell r="R4803">
            <v>1139866.2779999999</v>
          </cell>
          <cell r="S4803" t="str">
            <v>Other</v>
          </cell>
        </row>
        <row r="4804">
          <cell r="A4804" t="str">
            <v>MD</v>
          </cell>
          <cell r="F4804">
            <v>2012</v>
          </cell>
          <cell r="N4804">
            <v>190811.86600000001</v>
          </cell>
          <cell r="R4804">
            <v>707219.29</v>
          </cell>
          <cell r="S4804" t="str">
            <v>Other</v>
          </cell>
        </row>
        <row r="4805">
          <cell r="A4805" t="str">
            <v>MD</v>
          </cell>
          <cell r="F4805">
            <v>2011</v>
          </cell>
          <cell r="N4805">
            <v>355078.804</v>
          </cell>
          <cell r="R4805">
            <v>1419133.25</v>
          </cell>
          <cell r="S4805" t="str">
            <v>Other</v>
          </cell>
        </row>
        <row r="4806">
          <cell r="A4806" t="str">
            <v>MD</v>
          </cell>
          <cell r="F4806">
            <v>2012</v>
          </cell>
          <cell r="N4806">
            <v>273772.53499999997</v>
          </cell>
          <cell r="R4806">
            <v>1053743.4269999999</v>
          </cell>
          <cell r="S4806" t="str">
            <v>Other</v>
          </cell>
        </row>
        <row r="4807">
          <cell r="A4807" t="str">
            <v>MD</v>
          </cell>
          <cell r="F4807">
            <v>2011</v>
          </cell>
          <cell r="S4807" t="str">
            <v>Other</v>
          </cell>
        </row>
        <row r="4808">
          <cell r="A4808" t="str">
            <v>MD</v>
          </cell>
          <cell r="F4808">
            <v>2012</v>
          </cell>
          <cell r="S4808" t="str">
            <v>Other</v>
          </cell>
        </row>
        <row r="4809">
          <cell r="A4809" t="str">
            <v>MD</v>
          </cell>
          <cell r="F4809">
            <v>2011</v>
          </cell>
          <cell r="N4809">
            <v>224491.87299999999</v>
          </cell>
          <cell r="R4809">
            <v>829351.74399999995</v>
          </cell>
          <cell r="S4809" t="str">
            <v>Other</v>
          </cell>
        </row>
        <row r="4810">
          <cell r="A4810" t="str">
            <v>MD</v>
          </cell>
          <cell r="F4810">
            <v>2012</v>
          </cell>
          <cell r="N4810">
            <v>191286.08300000001</v>
          </cell>
          <cell r="R4810">
            <v>668975.68799999997</v>
          </cell>
          <cell r="S4810" t="str">
            <v>Other</v>
          </cell>
        </row>
        <row r="4811">
          <cell r="A4811" t="str">
            <v>NJ</v>
          </cell>
          <cell r="F4811">
            <v>2009</v>
          </cell>
          <cell r="N4811">
            <v>684624.47499999998</v>
          </cell>
          <cell r="R4811">
            <v>6670275.9249999998</v>
          </cell>
          <cell r="S4811" t="str">
            <v>Coal</v>
          </cell>
        </row>
        <row r="4812">
          <cell r="A4812" t="str">
            <v>NJ</v>
          </cell>
          <cell r="F4812">
            <v>2010</v>
          </cell>
          <cell r="N4812">
            <v>827200.15</v>
          </cell>
          <cell r="R4812">
            <v>8053114.0750000002</v>
          </cell>
          <cell r="S4812" t="str">
            <v>Coal</v>
          </cell>
        </row>
        <row r="4813">
          <cell r="A4813" t="str">
            <v>NJ</v>
          </cell>
          <cell r="F4813">
            <v>2011</v>
          </cell>
          <cell r="N4813">
            <v>565605.375</v>
          </cell>
          <cell r="R4813">
            <v>5506777.5750000002</v>
          </cell>
          <cell r="S4813" t="str">
            <v>Coal</v>
          </cell>
        </row>
        <row r="4814">
          <cell r="A4814" t="str">
            <v>NJ</v>
          </cell>
          <cell r="F4814">
            <v>2020</v>
          </cell>
          <cell r="N4814">
            <v>436346.02500000002</v>
          </cell>
          <cell r="R4814">
            <v>4253439.2350000003</v>
          </cell>
          <cell r="S4814" t="str">
            <v>Coal</v>
          </cell>
        </row>
        <row r="4815">
          <cell r="A4815" t="str">
            <v>NJ</v>
          </cell>
          <cell r="F4815">
            <v>2021</v>
          </cell>
          <cell r="N4815">
            <v>378530.52899999998</v>
          </cell>
          <cell r="R4815">
            <v>3691276.818</v>
          </cell>
          <cell r="S4815" t="str">
            <v>Coal</v>
          </cell>
        </row>
        <row r="4816">
          <cell r="A4816" t="str">
            <v>NJ</v>
          </cell>
          <cell r="F4816">
            <v>2022</v>
          </cell>
          <cell r="N4816">
            <v>243651.22</v>
          </cell>
          <cell r="R4816">
            <v>2375347.8480000002</v>
          </cell>
          <cell r="S4816" t="str">
            <v>Coal</v>
          </cell>
        </row>
        <row r="4817">
          <cell r="A4817" t="str">
            <v>NJ</v>
          </cell>
          <cell r="F4817">
            <v>2009</v>
          </cell>
          <cell r="N4817">
            <v>798935.05</v>
          </cell>
          <cell r="R4817">
            <v>7786365.7750000004</v>
          </cell>
          <cell r="S4817" t="str">
            <v>Coal</v>
          </cell>
        </row>
        <row r="4818">
          <cell r="A4818" t="str">
            <v>NJ</v>
          </cell>
          <cell r="F4818">
            <v>2010</v>
          </cell>
          <cell r="N4818">
            <v>743285.1</v>
          </cell>
          <cell r="R4818">
            <v>7243330.0250000004</v>
          </cell>
          <cell r="S4818" t="str">
            <v>Coal</v>
          </cell>
        </row>
        <row r="4819">
          <cell r="A4819" t="str">
            <v>NJ</v>
          </cell>
          <cell r="F4819">
            <v>2011</v>
          </cell>
          <cell r="N4819">
            <v>636517.67500000005</v>
          </cell>
          <cell r="R4819">
            <v>6204144.2750000004</v>
          </cell>
          <cell r="S4819" t="str">
            <v>Coal</v>
          </cell>
        </row>
        <row r="4820">
          <cell r="A4820" t="str">
            <v>NJ</v>
          </cell>
          <cell r="F4820">
            <v>2020</v>
          </cell>
          <cell r="N4820">
            <v>425395.14199999999</v>
          </cell>
          <cell r="R4820">
            <v>4147225.8930000002</v>
          </cell>
          <cell r="S4820" t="str">
            <v>Coal</v>
          </cell>
        </row>
        <row r="4821">
          <cell r="A4821" t="str">
            <v>NJ</v>
          </cell>
          <cell r="F4821">
            <v>2021</v>
          </cell>
          <cell r="N4821">
            <v>378931.04300000001</v>
          </cell>
          <cell r="R4821">
            <v>3695248.838</v>
          </cell>
          <cell r="S4821" t="str">
            <v>Coal</v>
          </cell>
        </row>
        <row r="4822">
          <cell r="A4822" t="str">
            <v>NJ</v>
          </cell>
          <cell r="F4822">
            <v>2022</v>
          </cell>
          <cell r="N4822">
            <v>230015.95800000001</v>
          </cell>
          <cell r="R4822">
            <v>2242546.182</v>
          </cell>
          <cell r="S4822" t="str">
            <v>Coal</v>
          </cell>
        </row>
        <row r="4823">
          <cell r="A4823" t="str">
            <v>CT</v>
          </cell>
          <cell r="F4823">
            <v>2009</v>
          </cell>
          <cell r="N4823">
            <v>221521.82500000001</v>
          </cell>
          <cell r="R4823">
            <v>3723099.4</v>
          </cell>
          <cell r="S4823" t="str">
            <v>Natural Gas</v>
          </cell>
        </row>
        <row r="4824">
          <cell r="A4824" t="str">
            <v>CT</v>
          </cell>
          <cell r="F4824">
            <v>2010</v>
          </cell>
          <cell r="N4824">
            <v>189124.42499999999</v>
          </cell>
          <cell r="R4824">
            <v>3171618.4</v>
          </cell>
          <cell r="S4824" t="str">
            <v>Natural Gas</v>
          </cell>
        </row>
        <row r="4825">
          <cell r="A4825" t="str">
            <v>CT</v>
          </cell>
          <cell r="F4825">
            <v>2011</v>
          </cell>
          <cell r="N4825">
            <v>214275.15</v>
          </cell>
          <cell r="R4825">
            <v>3597991.9</v>
          </cell>
          <cell r="S4825" t="str">
            <v>Natural Gas</v>
          </cell>
        </row>
        <row r="4826">
          <cell r="A4826" t="str">
            <v>CT</v>
          </cell>
          <cell r="F4826">
            <v>2012</v>
          </cell>
          <cell r="N4826">
            <v>66007.875</v>
          </cell>
          <cell r="R4826">
            <v>1108988.25</v>
          </cell>
          <cell r="S4826" t="str">
            <v>Natural Gas</v>
          </cell>
        </row>
        <row r="4827">
          <cell r="A4827" t="str">
            <v>CT</v>
          </cell>
          <cell r="F4827">
            <v>2013</v>
          </cell>
          <cell r="N4827">
            <v>941.6</v>
          </cell>
          <cell r="R4827">
            <v>13744.25</v>
          </cell>
          <cell r="S4827" t="str">
            <v>Natural Gas</v>
          </cell>
        </row>
        <row r="4828">
          <cell r="A4828" t="str">
            <v>CT</v>
          </cell>
          <cell r="F4828">
            <v>2014</v>
          </cell>
          <cell r="N4828">
            <v>6608.45</v>
          </cell>
          <cell r="R4828">
            <v>93017.625</v>
          </cell>
          <cell r="S4828" t="str">
            <v>Natural Gas</v>
          </cell>
        </row>
        <row r="4829">
          <cell r="A4829" t="str">
            <v>CT</v>
          </cell>
          <cell r="F4829">
            <v>2015</v>
          </cell>
          <cell r="N4829">
            <v>4773.5749999999998</v>
          </cell>
          <cell r="R4829">
            <v>75974.824999999997</v>
          </cell>
          <cell r="S4829" t="str">
            <v>Natural Gas</v>
          </cell>
        </row>
        <row r="4830">
          <cell r="A4830" t="str">
            <v>CT</v>
          </cell>
          <cell r="F4830">
            <v>2016</v>
          </cell>
          <cell r="N4830">
            <v>12919.3</v>
          </cell>
          <cell r="R4830">
            <v>216848.05</v>
          </cell>
          <cell r="S4830" t="str">
            <v>Natural Gas</v>
          </cell>
        </row>
        <row r="4831">
          <cell r="A4831" t="str">
            <v>CT</v>
          </cell>
          <cell r="F4831">
            <v>2017</v>
          </cell>
          <cell r="N4831">
            <v>6061.924</v>
          </cell>
          <cell r="R4831">
            <v>100890.14200000001</v>
          </cell>
          <cell r="S4831" t="str">
            <v>Natural Gas</v>
          </cell>
        </row>
        <row r="4832">
          <cell r="A4832" t="str">
            <v>CT</v>
          </cell>
          <cell r="F4832">
            <v>2018</v>
          </cell>
          <cell r="N4832">
            <v>27334.738000000001</v>
          </cell>
          <cell r="R4832">
            <v>445633.005</v>
          </cell>
          <cell r="S4832" t="str">
            <v>Natural Gas</v>
          </cell>
        </row>
        <row r="4833">
          <cell r="A4833" t="str">
            <v>CT</v>
          </cell>
          <cell r="F4833">
            <v>2019</v>
          </cell>
          <cell r="N4833">
            <v>3767.0439999999999</v>
          </cell>
          <cell r="R4833">
            <v>61821.51</v>
          </cell>
          <cell r="S4833" t="str">
            <v>Natural Gas</v>
          </cell>
        </row>
        <row r="4834">
          <cell r="A4834" t="str">
            <v>CT</v>
          </cell>
          <cell r="F4834">
            <v>2020</v>
          </cell>
          <cell r="N4834">
            <v>5184.0770000000002</v>
          </cell>
          <cell r="R4834">
            <v>86882.201000000001</v>
          </cell>
          <cell r="S4834" t="str">
            <v>Natural Gas</v>
          </cell>
        </row>
        <row r="4835">
          <cell r="A4835" t="str">
            <v>CT</v>
          </cell>
          <cell r="F4835">
            <v>2021</v>
          </cell>
          <cell r="N4835">
            <v>18065.582999999999</v>
          </cell>
          <cell r="R4835">
            <v>302678.20500000002</v>
          </cell>
          <cell r="S4835" t="str">
            <v>Natural Gas</v>
          </cell>
        </row>
        <row r="4836">
          <cell r="A4836" t="str">
            <v>CT</v>
          </cell>
          <cell r="F4836">
            <v>2022</v>
          </cell>
          <cell r="N4836">
            <v>15088.519</v>
          </cell>
          <cell r="R4836">
            <v>239871.05499999999</v>
          </cell>
          <cell r="S4836" t="str">
            <v>Natural Gas</v>
          </cell>
        </row>
        <row r="4837">
          <cell r="A4837" t="str">
            <v>CT</v>
          </cell>
          <cell r="F4837">
            <v>2023</v>
          </cell>
          <cell r="N4837">
            <v>4397.8090000000002</v>
          </cell>
          <cell r="R4837">
            <v>72779.880999999994</v>
          </cell>
          <cell r="S4837" t="str">
            <v>Natural Gas</v>
          </cell>
        </row>
        <row r="4838">
          <cell r="A4838" t="str">
            <v>PA</v>
          </cell>
          <cell r="F4838">
            <v>2022</v>
          </cell>
          <cell r="N4838">
            <v>555117.90899999999</v>
          </cell>
          <cell r="R4838">
            <v>5244340.6160000004</v>
          </cell>
          <cell r="S4838" t="str">
            <v>Coal</v>
          </cell>
        </row>
        <row r="4839">
          <cell r="A4839" t="str">
            <v>PA</v>
          </cell>
          <cell r="F4839">
            <v>2023</v>
          </cell>
          <cell r="N4839">
            <v>434639.72499999998</v>
          </cell>
          <cell r="R4839">
            <v>4121661.2889999999</v>
          </cell>
          <cell r="S4839" t="str">
            <v>Coal</v>
          </cell>
        </row>
        <row r="4840">
          <cell r="A4840" t="str">
            <v>NY</v>
          </cell>
          <cell r="F4840">
            <v>2009</v>
          </cell>
          <cell r="N4840">
            <v>11432.224</v>
          </cell>
          <cell r="R4840">
            <v>185131.90100000001</v>
          </cell>
          <cell r="S4840" t="str">
            <v>Natural Gas</v>
          </cell>
        </row>
        <row r="4841">
          <cell r="A4841" t="str">
            <v>NY</v>
          </cell>
          <cell r="F4841">
            <v>2010</v>
          </cell>
          <cell r="N4841">
            <v>1123.1369999999999</v>
          </cell>
          <cell r="R4841">
            <v>17767.710999999999</v>
          </cell>
          <cell r="S4841" t="str">
            <v>Natural Gas</v>
          </cell>
        </row>
        <row r="4842">
          <cell r="A4842" t="str">
            <v>NY</v>
          </cell>
          <cell r="F4842">
            <v>2011</v>
          </cell>
          <cell r="N4842">
            <v>1781.2070000000001</v>
          </cell>
          <cell r="R4842">
            <v>29971.973999999998</v>
          </cell>
          <cell r="S4842" t="str">
            <v>Natural Gas</v>
          </cell>
        </row>
        <row r="4843">
          <cell r="A4843" t="str">
            <v>NY</v>
          </cell>
          <cell r="F4843">
            <v>2012</v>
          </cell>
          <cell r="N4843">
            <v>3546.8809999999999</v>
          </cell>
          <cell r="R4843">
            <v>59680.307999999997</v>
          </cell>
          <cell r="S4843" t="str">
            <v>Natural Gas</v>
          </cell>
        </row>
        <row r="4844">
          <cell r="A4844" t="str">
            <v>NY</v>
          </cell>
          <cell r="F4844">
            <v>2013</v>
          </cell>
          <cell r="N4844">
            <v>3397.4290000000001</v>
          </cell>
          <cell r="R4844">
            <v>57174.093999999997</v>
          </cell>
          <cell r="S4844" t="str">
            <v>Natural Gas</v>
          </cell>
        </row>
        <row r="4845">
          <cell r="A4845" t="str">
            <v>NY</v>
          </cell>
          <cell r="F4845">
            <v>2014</v>
          </cell>
          <cell r="N4845">
            <v>744.82299999999998</v>
          </cell>
          <cell r="R4845">
            <v>12531.406000000001</v>
          </cell>
          <cell r="S4845" t="str">
            <v>Natural Gas</v>
          </cell>
        </row>
        <row r="4846">
          <cell r="A4846" t="str">
            <v>NY</v>
          </cell>
          <cell r="F4846">
            <v>2015</v>
          </cell>
          <cell r="N4846">
            <v>1696.8119999999999</v>
          </cell>
          <cell r="R4846">
            <v>28551.641</v>
          </cell>
          <cell r="S4846" t="str">
            <v>Natural Gas</v>
          </cell>
        </row>
        <row r="4847">
          <cell r="A4847" t="str">
            <v>NY</v>
          </cell>
          <cell r="F4847">
            <v>2016</v>
          </cell>
          <cell r="N4847">
            <v>1563.431</v>
          </cell>
          <cell r="R4847">
            <v>26310.548999999999</v>
          </cell>
          <cell r="S4847" t="str">
            <v>Natural Gas</v>
          </cell>
        </row>
        <row r="4848">
          <cell r="A4848" t="str">
            <v>NY</v>
          </cell>
          <cell r="F4848">
            <v>2017</v>
          </cell>
          <cell r="N4848">
            <v>3198.3490000000002</v>
          </cell>
          <cell r="R4848">
            <v>53821.349000000002</v>
          </cell>
          <cell r="S4848" t="str">
            <v>Natural Gas</v>
          </cell>
        </row>
        <row r="4849">
          <cell r="A4849" t="str">
            <v>NY</v>
          </cell>
          <cell r="F4849">
            <v>2018</v>
          </cell>
          <cell r="N4849">
            <v>5963.2110000000002</v>
          </cell>
          <cell r="R4849">
            <v>100334.103</v>
          </cell>
          <cell r="S4849" t="str">
            <v>Natural Gas</v>
          </cell>
        </row>
        <row r="4850">
          <cell r="A4850" t="str">
            <v>NY</v>
          </cell>
          <cell r="F4850">
            <v>2019</v>
          </cell>
          <cell r="N4850">
            <v>1091.1110000000001</v>
          </cell>
          <cell r="R4850">
            <v>18357.198</v>
          </cell>
          <cell r="S4850" t="str">
            <v>Natural Gas</v>
          </cell>
        </row>
        <row r="4851">
          <cell r="A4851" t="str">
            <v>NY</v>
          </cell>
          <cell r="F4851">
            <v>2020</v>
          </cell>
          <cell r="N4851">
            <v>1180.788</v>
          </cell>
          <cell r="R4851">
            <v>19862.319</v>
          </cell>
          <cell r="S4851" t="str">
            <v>Natural Gas</v>
          </cell>
        </row>
        <row r="4852">
          <cell r="A4852" t="str">
            <v>NY</v>
          </cell>
          <cell r="F4852">
            <v>2021</v>
          </cell>
          <cell r="N4852">
            <v>2396.511</v>
          </cell>
          <cell r="R4852">
            <v>40319.946000000004</v>
          </cell>
          <cell r="S4852" t="str">
            <v>Natural Gas</v>
          </cell>
        </row>
        <row r="4853">
          <cell r="A4853" t="str">
            <v>NY</v>
          </cell>
          <cell r="F4853">
            <v>2022</v>
          </cell>
          <cell r="N4853">
            <v>3028.9259999999999</v>
          </cell>
          <cell r="R4853">
            <v>50966.076000000001</v>
          </cell>
          <cell r="S4853" t="str">
            <v>Natural Gas</v>
          </cell>
        </row>
        <row r="4854">
          <cell r="A4854" t="str">
            <v>NY</v>
          </cell>
          <cell r="F4854">
            <v>2023</v>
          </cell>
          <cell r="N4854">
            <v>2510.9740000000002</v>
          </cell>
          <cell r="R4854">
            <v>42254.879000000001</v>
          </cell>
          <cell r="S4854" t="str">
            <v>Natural Gas</v>
          </cell>
        </row>
        <row r="4855">
          <cell r="A4855" t="str">
            <v>NY</v>
          </cell>
          <cell r="F4855">
            <v>2009</v>
          </cell>
          <cell r="N4855">
            <v>26492.052</v>
          </cell>
          <cell r="R4855">
            <v>445803.75</v>
          </cell>
          <cell r="S4855" t="str">
            <v>Natural Gas</v>
          </cell>
        </row>
        <row r="4856">
          <cell r="A4856" t="str">
            <v>NY</v>
          </cell>
          <cell r="F4856">
            <v>2010</v>
          </cell>
          <cell r="N4856">
            <v>24580.834999999999</v>
          </cell>
          <cell r="R4856">
            <v>413639.62800000003</v>
          </cell>
          <cell r="S4856" t="str">
            <v>Natural Gas</v>
          </cell>
        </row>
        <row r="4857">
          <cell r="A4857" t="str">
            <v>NY</v>
          </cell>
          <cell r="F4857">
            <v>2011</v>
          </cell>
          <cell r="N4857">
            <v>38983.203999999998</v>
          </cell>
          <cell r="R4857">
            <v>655964.40700000001</v>
          </cell>
          <cell r="S4857" t="str">
            <v>Natural Gas</v>
          </cell>
        </row>
        <row r="4858">
          <cell r="A4858" t="str">
            <v>NY</v>
          </cell>
          <cell r="F4858">
            <v>2012</v>
          </cell>
          <cell r="N4858">
            <v>39818.57</v>
          </cell>
          <cell r="R4858">
            <v>670026.91899999999</v>
          </cell>
          <cell r="S4858" t="str">
            <v>Natural Gas</v>
          </cell>
        </row>
        <row r="4859">
          <cell r="A4859" t="str">
            <v>NY</v>
          </cell>
          <cell r="F4859">
            <v>2013</v>
          </cell>
          <cell r="N4859">
            <v>213.11799999999999</v>
          </cell>
          <cell r="R4859">
            <v>3584.5619999999999</v>
          </cell>
          <cell r="S4859" t="str">
            <v>Natural Gas</v>
          </cell>
        </row>
        <row r="4860">
          <cell r="A4860" t="str">
            <v>NY</v>
          </cell>
          <cell r="F4860">
            <v>2014</v>
          </cell>
          <cell r="N4860">
            <v>48451.623</v>
          </cell>
          <cell r="R4860">
            <v>815302.80299999996</v>
          </cell>
          <cell r="S4860" t="str">
            <v>Natural Gas</v>
          </cell>
        </row>
        <row r="4861">
          <cell r="A4861" t="str">
            <v>NY</v>
          </cell>
          <cell r="F4861">
            <v>2015</v>
          </cell>
          <cell r="N4861">
            <v>53649.728000000003</v>
          </cell>
          <cell r="R4861">
            <v>902771.66599999997</v>
          </cell>
          <cell r="S4861" t="str">
            <v>Natural Gas</v>
          </cell>
        </row>
        <row r="4862">
          <cell r="A4862" t="str">
            <v>NY</v>
          </cell>
          <cell r="F4862">
            <v>2016</v>
          </cell>
          <cell r="N4862">
            <v>43533.442999999999</v>
          </cell>
          <cell r="R4862">
            <v>732532.54599999997</v>
          </cell>
          <cell r="S4862" t="str">
            <v>Natural Gas</v>
          </cell>
        </row>
        <row r="4863">
          <cell r="A4863" t="str">
            <v>NY</v>
          </cell>
          <cell r="F4863">
            <v>2017</v>
          </cell>
          <cell r="N4863">
            <v>17072</v>
          </cell>
          <cell r="R4863">
            <v>287270.57199999999</v>
          </cell>
          <cell r="S4863" t="str">
            <v>Natural Gas</v>
          </cell>
        </row>
        <row r="4864">
          <cell r="A4864" t="str">
            <v>NY</v>
          </cell>
          <cell r="F4864">
            <v>2018</v>
          </cell>
          <cell r="N4864">
            <v>18691.600999999999</v>
          </cell>
          <cell r="R4864">
            <v>314518.90999999997</v>
          </cell>
          <cell r="S4864" t="str">
            <v>Natural Gas</v>
          </cell>
        </row>
        <row r="4865">
          <cell r="A4865" t="str">
            <v>NY</v>
          </cell>
          <cell r="F4865">
            <v>2019</v>
          </cell>
          <cell r="N4865">
            <v>8459.9969999999994</v>
          </cell>
          <cell r="R4865">
            <v>142364.47099999999</v>
          </cell>
          <cell r="S4865" t="str">
            <v>Natural Gas</v>
          </cell>
        </row>
        <row r="4866">
          <cell r="A4866" t="str">
            <v>NY</v>
          </cell>
          <cell r="F4866">
            <v>2020</v>
          </cell>
          <cell r="N4866">
            <v>9364.5010000000002</v>
          </cell>
          <cell r="R4866">
            <v>157585.291</v>
          </cell>
          <cell r="S4866" t="str">
            <v>Natural Gas</v>
          </cell>
        </row>
        <row r="4867">
          <cell r="A4867" t="str">
            <v>NY</v>
          </cell>
          <cell r="F4867">
            <v>2021</v>
          </cell>
          <cell r="N4867">
            <v>7734.0720000000001</v>
          </cell>
          <cell r="R4867">
            <v>130143.22500000001</v>
          </cell>
          <cell r="S4867" t="str">
            <v>Natural Gas</v>
          </cell>
        </row>
        <row r="4868">
          <cell r="A4868" t="str">
            <v>NY</v>
          </cell>
          <cell r="F4868">
            <v>2022</v>
          </cell>
          <cell r="N4868">
            <v>21280.83</v>
          </cell>
          <cell r="R4868">
            <v>358112.69300000003</v>
          </cell>
          <cell r="S4868" t="str">
            <v>Natural Gas</v>
          </cell>
        </row>
        <row r="4869">
          <cell r="A4869" t="str">
            <v>NY</v>
          </cell>
          <cell r="F4869">
            <v>2023</v>
          </cell>
          <cell r="N4869">
            <v>5982.5330000000004</v>
          </cell>
          <cell r="R4869">
            <v>100660.599</v>
          </cell>
          <cell r="S4869" t="str">
            <v>Natural Gas</v>
          </cell>
        </row>
        <row r="4870">
          <cell r="A4870" t="str">
            <v>NY</v>
          </cell>
          <cell r="F4870">
            <v>2009</v>
          </cell>
          <cell r="N4870">
            <v>2704.9259999999999</v>
          </cell>
          <cell r="R4870">
            <v>42789.072999999997</v>
          </cell>
          <cell r="S4870" t="str">
            <v>Natural Gas</v>
          </cell>
        </row>
        <row r="4871">
          <cell r="A4871" t="str">
            <v>NY</v>
          </cell>
          <cell r="F4871">
            <v>2010</v>
          </cell>
          <cell r="N4871">
            <v>6605.5249999999996</v>
          </cell>
          <cell r="R4871">
            <v>111010.82399999999</v>
          </cell>
          <cell r="S4871" t="str">
            <v>Natural Gas</v>
          </cell>
        </row>
        <row r="4872">
          <cell r="A4872" t="str">
            <v>NY</v>
          </cell>
          <cell r="F4872">
            <v>2011</v>
          </cell>
          <cell r="N4872">
            <v>3559.134</v>
          </cell>
          <cell r="R4872">
            <v>59892.546000000002</v>
          </cell>
          <cell r="S4872" t="str">
            <v>Natural Gas</v>
          </cell>
        </row>
        <row r="4873">
          <cell r="A4873" t="str">
            <v>NY</v>
          </cell>
          <cell r="F4873">
            <v>2012</v>
          </cell>
          <cell r="N4873">
            <v>13030.465</v>
          </cell>
          <cell r="R4873">
            <v>219262.22</v>
          </cell>
          <cell r="S4873" t="str">
            <v>Natural Gas</v>
          </cell>
        </row>
        <row r="4874">
          <cell r="A4874" t="str">
            <v>NY</v>
          </cell>
          <cell r="F4874">
            <v>2013</v>
          </cell>
          <cell r="N4874">
            <v>1710.297</v>
          </cell>
          <cell r="R4874">
            <v>28775.151999999998</v>
          </cell>
          <cell r="S4874" t="str">
            <v>Natural Gas</v>
          </cell>
        </row>
        <row r="4875">
          <cell r="A4875" t="str">
            <v>NY</v>
          </cell>
          <cell r="F4875">
            <v>2014</v>
          </cell>
          <cell r="N4875">
            <v>6613.1149999999998</v>
          </cell>
          <cell r="R4875">
            <v>107346.094</v>
          </cell>
          <cell r="S4875" t="str">
            <v>Natural Gas</v>
          </cell>
        </row>
        <row r="4876">
          <cell r="A4876" t="str">
            <v>NY</v>
          </cell>
          <cell r="F4876">
            <v>2015</v>
          </cell>
          <cell r="N4876">
            <v>5609.7340000000004</v>
          </cell>
          <cell r="R4876">
            <v>93159.597999999998</v>
          </cell>
          <cell r="S4876" t="str">
            <v>Natural Gas</v>
          </cell>
        </row>
        <row r="4877">
          <cell r="A4877" t="str">
            <v>NY</v>
          </cell>
          <cell r="F4877">
            <v>2016</v>
          </cell>
          <cell r="N4877">
            <v>5629.9880000000003</v>
          </cell>
          <cell r="R4877">
            <v>94231.027000000002</v>
          </cell>
          <cell r="S4877" t="str">
            <v>Natural Gas</v>
          </cell>
        </row>
        <row r="4878">
          <cell r="A4878" t="str">
            <v>NY</v>
          </cell>
          <cell r="F4878">
            <v>2017</v>
          </cell>
          <cell r="N4878">
            <v>2709.884</v>
          </cell>
          <cell r="R4878">
            <v>45596.042999999998</v>
          </cell>
          <cell r="S4878" t="str">
            <v>Natural Gas</v>
          </cell>
        </row>
        <row r="4879">
          <cell r="A4879" t="str">
            <v>NY</v>
          </cell>
          <cell r="F4879">
            <v>2018</v>
          </cell>
          <cell r="N4879">
            <v>10733.031999999999</v>
          </cell>
          <cell r="R4879">
            <v>180611.28700000001</v>
          </cell>
          <cell r="S4879" t="str">
            <v>Natural Gas</v>
          </cell>
        </row>
        <row r="4880">
          <cell r="A4880" t="str">
            <v>NY</v>
          </cell>
          <cell r="F4880">
            <v>2019</v>
          </cell>
          <cell r="N4880">
            <v>1747.2539999999999</v>
          </cell>
          <cell r="R4880">
            <v>29396.528999999999</v>
          </cell>
          <cell r="S4880" t="str">
            <v>Natural Gas</v>
          </cell>
        </row>
        <row r="4881">
          <cell r="A4881" t="str">
            <v>NY</v>
          </cell>
          <cell r="F4881">
            <v>2020</v>
          </cell>
          <cell r="N4881">
            <v>2551.5189999999998</v>
          </cell>
          <cell r="R4881">
            <v>42939.675999999999</v>
          </cell>
          <cell r="S4881" t="str">
            <v>Natural Gas</v>
          </cell>
        </row>
        <row r="4882">
          <cell r="A4882" t="str">
            <v>NY</v>
          </cell>
          <cell r="F4882">
            <v>2021</v>
          </cell>
          <cell r="N4882">
            <v>2684.06</v>
          </cell>
          <cell r="R4882">
            <v>45166.892</v>
          </cell>
          <cell r="S4882" t="str">
            <v>Natural Gas</v>
          </cell>
        </row>
        <row r="4883">
          <cell r="A4883" t="str">
            <v>NY</v>
          </cell>
          <cell r="F4883">
            <v>2022</v>
          </cell>
          <cell r="N4883">
            <v>1541.585</v>
          </cell>
          <cell r="R4883">
            <v>25931.063999999998</v>
          </cell>
          <cell r="S4883" t="str">
            <v>Natural Gas</v>
          </cell>
        </row>
        <row r="4884">
          <cell r="A4884" t="str">
            <v>NY</v>
          </cell>
          <cell r="F4884">
            <v>2023</v>
          </cell>
          <cell r="N4884">
            <v>1300.4000000000001</v>
          </cell>
          <cell r="R4884">
            <v>21885.463</v>
          </cell>
          <cell r="S4884" t="str">
            <v>Natural Gas</v>
          </cell>
        </row>
        <row r="4885">
          <cell r="A4885" t="str">
            <v>NY</v>
          </cell>
          <cell r="F4885">
            <v>2009</v>
          </cell>
          <cell r="N4885">
            <v>12698.901</v>
          </cell>
          <cell r="R4885">
            <v>213065.80499999999</v>
          </cell>
          <cell r="S4885" t="str">
            <v>Natural Gas</v>
          </cell>
        </row>
        <row r="4886">
          <cell r="A4886" t="str">
            <v>NY</v>
          </cell>
          <cell r="F4886">
            <v>2010</v>
          </cell>
          <cell r="N4886">
            <v>3840.2559999999999</v>
          </cell>
          <cell r="R4886">
            <v>64618.587</v>
          </cell>
          <cell r="S4886" t="str">
            <v>Natural Gas</v>
          </cell>
        </row>
        <row r="4887">
          <cell r="A4887" t="str">
            <v>NY</v>
          </cell>
          <cell r="F4887">
            <v>2011</v>
          </cell>
          <cell r="N4887">
            <v>4656.9390000000003</v>
          </cell>
          <cell r="R4887">
            <v>78359.03</v>
          </cell>
          <cell r="S4887" t="str">
            <v>Natural Gas</v>
          </cell>
        </row>
        <row r="4888">
          <cell r="A4888" t="str">
            <v>NY</v>
          </cell>
          <cell r="F4888">
            <v>2012</v>
          </cell>
          <cell r="N4888">
            <v>8205.2630000000008</v>
          </cell>
          <cell r="R4888">
            <v>138061.837</v>
          </cell>
          <cell r="S4888" t="str">
            <v>Natural Gas</v>
          </cell>
        </row>
        <row r="4889">
          <cell r="A4889" t="str">
            <v>NY</v>
          </cell>
          <cell r="F4889">
            <v>2013</v>
          </cell>
          <cell r="N4889">
            <v>13063.62</v>
          </cell>
          <cell r="R4889">
            <v>219825.64</v>
          </cell>
          <cell r="S4889" t="str">
            <v>Natural Gas</v>
          </cell>
        </row>
        <row r="4890">
          <cell r="A4890" t="str">
            <v>NY</v>
          </cell>
          <cell r="F4890">
            <v>2014</v>
          </cell>
          <cell r="N4890">
            <v>20874.344000000001</v>
          </cell>
          <cell r="R4890">
            <v>351246.49900000001</v>
          </cell>
          <cell r="S4890" t="str">
            <v>Natural Gas</v>
          </cell>
        </row>
        <row r="4891">
          <cell r="A4891" t="str">
            <v>NY</v>
          </cell>
          <cell r="F4891">
            <v>2015</v>
          </cell>
          <cell r="N4891">
            <v>13716.36</v>
          </cell>
          <cell r="R4891">
            <v>230789.10800000001</v>
          </cell>
          <cell r="S4891" t="str">
            <v>Natural Gas</v>
          </cell>
        </row>
        <row r="4892">
          <cell r="A4892" t="str">
            <v>NY</v>
          </cell>
          <cell r="F4892">
            <v>2016</v>
          </cell>
          <cell r="N4892">
            <v>14404.662</v>
          </cell>
          <cell r="R4892">
            <v>242396.74100000001</v>
          </cell>
          <cell r="S4892" t="str">
            <v>Natural Gas</v>
          </cell>
        </row>
        <row r="4893">
          <cell r="A4893" t="str">
            <v>NY</v>
          </cell>
          <cell r="F4893">
            <v>2017</v>
          </cell>
          <cell r="N4893">
            <v>10500.611999999999</v>
          </cell>
          <cell r="R4893">
            <v>176702.28</v>
          </cell>
          <cell r="S4893" t="str">
            <v>Natural Gas</v>
          </cell>
        </row>
        <row r="4894">
          <cell r="A4894" t="str">
            <v>NY</v>
          </cell>
          <cell r="F4894">
            <v>2018</v>
          </cell>
          <cell r="N4894">
            <v>16759.623</v>
          </cell>
          <cell r="R4894">
            <v>282012.15100000001</v>
          </cell>
          <cell r="S4894" t="str">
            <v>Natural Gas</v>
          </cell>
        </row>
        <row r="4895">
          <cell r="A4895" t="str">
            <v>NY</v>
          </cell>
          <cell r="F4895">
            <v>2019</v>
          </cell>
          <cell r="N4895">
            <v>7409.8389999999999</v>
          </cell>
          <cell r="R4895">
            <v>124672.024</v>
          </cell>
          <cell r="S4895" t="str">
            <v>Natural Gas</v>
          </cell>
        </row>
        <row r="4896">
          <cell r="A4896" t="str">
            <v>NY</v>
          </cell>
          <cell r="F4896">
            <v>2020</v>
          </cell>
          <cell r="N4896">
            <v>3005.0030000000002</v>
          </cell>
          <cell r="R4896">
            <v>50565.66</v>
          </cell>
          <cell r="S4896" t="str">
            <v>Natural Gas</v>
          </cell>
        </row>
        <row r="4897">
          <cell r="A4897" t="str">
            <v>NY</v>
          </cell>
          <cell r="F4897">
            <v>2021</v>
          </cell>
          <cell r="N4897">
            <v>6600.7039999999997</v>
          </cell>
          <cell r="R4897">
            <v>111074.046</v>
          </cell>
          <cell r="S4897" t="str">
            <v>Natural Gas</v>
          </cell>
        </row>
        <row r="4898">
          <cell r="A4898" t="str">
            <v>NY</v>
          </cell>
          <cell r="F4898">
            <v>2022</v>
          </cell>
          <cell r="N4898">
            <v>1739.5050000000001</v>
          </cell>
          <cell r="R4898">
            <v>29269.106</v>
          </cell>
          <cell r="S4898" t="str">
            <v>Natural Gas</v>
          </cell>
        </row>
        <row r="4899">
          <cell r="A4899" t="str">
            <v>NY</v>
          </cell>
          <cell r="F4899">
            <v>2023</v>
          </cell>
          <cell r="N4899">
            <v>6152.9859999999999</v>
          </cell>
          <cell r="R4899">
            <v>103536.573</v>
          </cell>
          <cell r="S4899" t="str">
            <v>Natural Gas</v>
          </cell>
        </row>
        <row r="4900">
          <cell r="A4900" t="str">
            <v>VA</v>
          </cell>
          <cell r="F4900">
            <v>2021</v>
          </cell>
          <cell r="N4900">
            <v>173611.125</v>
          </cell>
          <cell r="R4900">
            <v>2914493.625</v>
          </cell>
          <cell r="S4900" t="str">
            <v>Natural Gas</v>
          </cell>
        </row>
        <row r="4901">
          <cell r="A4901" t="str">
            <v>VA</v>
          </cell>
          <cell r="F4901">
            <v>2022</v>
          </cell>
          <cell r="N4901">
            <v>94412.625</v>
          </cell>
          <cell r="R4901">
            <v>1567011.825</v>
          </cell>
          <cell r="S4901" t="str">
            <v>Natural Gas</v>
          </cell>
        </row>
        <row r="4902">
          <cell r="A4902" t="str">
            <v>VA</v>
          </cell>
          <cell r="F4902">
            <v>2023</v>
          </cell>
          <cell r="N4902">
            <v>184340.364</v>
          </cell>
          <cell r="R4902">
            <v>3101162.0249999999</v>
          </cell>
          <cell r="S4902" t="str">
            <v>Natural Gas</v>
          </cell>
        </row>
        <row r="4903">
          <cell r="A4903" t="str">
            <v>VA</v>
          </cell>
          <cell r="F4903">
            <v>2021</v>
          </cell>
          <cell r="N4903">
            <v>173832.8</v>
          </cell>
          <cell r="R4903">
            <v>2920440.0750000002</v>
          </cell>
          <cell r="S4903" t="str">
            <v>Natural Gas</v>
          </cell>
        </row>
        <row r="4904">
          <cell r="A4904" t="str">
            <v>VA</v>
          </cell>
          <cell r="F4904">
            <v>2022</v>
          </cell>
          <cell r="N4904">
            <v>140155.625</v>
          </cell>
          <cell r="R4904">
            <v>2318877.0249999999</v>
          </cell>
          <cell r="S4904" t="str">
            <v>Natural Gas</v>
          </cell>
        </row>
        <row r="4905">
          <cell r="A4905" t="str">
            <v>VA</v>
          </cell>
          <cell r="F4905">
            <v>2023</v>
          </cell>
          <cell r="N4905">
            <v>176231.4</v>
          </cell>
          <cell r="R4905">
            <v>2965262.5440000002</v>
          </cell>
          <cell r="S4905" t="str">
            <v>Natural Gas</v>
          </cell>
        </row>
        <row r="4906">
          <cell r="A4906" t="str">
            <v>VA</v>
          </cell>
          <cell r="F4906">
            <v>2021</v>
          </cell>
          <cell r="N4906">
            <v>165199.22500000001</v>
          </cell>
          <cell r="R4906">
            <v>2778200.0750000002</v>
          </cell>
          <cell r="S4906" t="str">
            <v>Natural Gas</v>
          </cell>
        </row>
        <row r="4907">
          <cell r="A4907" t="str">
            <v>VA</v>
          </cell>
          <cell r="F4907">
            <v>2022</v>
          </cell>
          <cell r="N4907">
            <v>137801.97500000001</v>
          </cell>
          <cell r="R4907">
            <v>2284307.9249999998</v>
          </cell>
          <cell r="S4907" t="str">
            <v>Natural Gas</v>
          </cell>
        </row>
        <row r="4908">
          <cell r="A4908" t="str">
            <v>VA</v>
          </cell>
          <cell r="F4908">
            <v>2023</v>
          </cell>
          <cell r="N4908">
            <v>128643.91</v>
          </cell>
          <cell r="R4908">
            <v>2164450.11</v>
          </cell>
          <cell r="S4908" t="str">
            <v>Natural Gas</v>
          </cell>
        </row>
        <row r="4909">
          <cell r="A4909" t="str">
            <v>CT</v>
          </cell>
          <cell r="F4909">
            <v>2009</v>
          </cell>
          <cell r="N4909">
            <v>806730.41399999999</v>
          </cell>
          <cell r="R4909">
            <v>7862908.1919999998</v>
          </cell>
          <cell r="S4909" t="str">
            <v>Coal</v>
          </cell>
        </row>
        <row r="4910">
          <cell r="A4910" t="str">
            <v>CT</v>
          </cell>
          <cell r="F4910">
            <v>2010</v>
          </cell>
          <cell r="N4910">
            <v>826659.85499999998</v>
          </cell>
          <cell r="R4910">
            <v>8057126.4790000003</v>
          </cell>
          <cell r="S4910" t="str">
            <v>Coal</v>
          </cell>
        </row>
        <row r="4911">
          <cell r="A4911" t="str">
            <v>CT</v>
          </cell>
          <cell r="F4911">
            <v>2011</v>
          </cell>
          <cell r="N4911">
            <v>47198.678</v>
          </cell>
          <cell r="R4911">
            <v>460022.50699999998</v>
          </cell>
          <cell r="S4911" t="str">
            <v>Coal</v>
          </cell>
        </row>
        <row r="4912">
          <cell r="A4912" t="str">
            <v>CT</v>
          </cell>
          <cell r="F4912">
            <v>2009</v>
          </cell>
          <cell r="N4912">
            <v>781863.38699999999</v>
          </cell>
          <cell r="R4912">
            <v>7620536.4800000004</v>
          </cell>
          <cell r="S4912" t="str">
            <v>Coal</v>
          </cell>
        </row>
        <row r="4913">
          <cell r="A4913" t="str">
            <v>CT</v>
          </cell>
          <cell r="F4913">
            <v>2010</v>
          </cell>
          <cell r="N4913">
            <v>770070.60100000002</v>
          </cell>
          <cell r="R4913">
            <v>7505559.5590000004</v>
          </cell>
          <cell r="S4913" t="str">
            <v>Coal</v>
          </cell>
        </row>
        <row r="4914">
          <cell r="A4914" t="str">
            <v>CT</v>
          </cell>
          <cell r="F4914">
            <v>2011</v>
          </cell>
          <cell r="N4914">
            <v>20867.981</v>
          </cell>
          <cell r="R4914">
            <v>203393.03099999999</v>
          </cell>
          <cell r="S4914" t="str">
            <v>Coal</v>
          </cell>
        </row>
        <row r="4915">
          <cell r="A4915" t="str">
            <v>MD</v>
          </cell>
          <cell r="F4915">
            <v>2009</v>
          </cell>
          <cell r="N4915">
            <v>1291525.165</v>
          </cell>
          <cell r="R4915">
            <v>12605986.716</v>
          </cell>
          <cell r="S4915" t="str">
            <v>Coal</v>
          </cell>
        </row>
        <row r="4916">
          <cell r="A4916" t="str">
            <v>MD</v>
          </cell>
          <cell r="F4916">
            <v>2010</v>
          </cell>
          <cell r="N4916">
            <v>1562314.757</v>
          </cell>
          <cell r="R4916">
            <v>15232885.231000001</v>
          </cell>
          <cell r="S4916" t="str">
            <v>Coal</v>
          </cell>
        </row>
        <row r="4917">
          <cell r="A4917" t="str">
            <v>MD</v>
          </cell>
          <cell r="F4917">
            <v>2011</v>
          </cell>
          <cell r="N4917">
            <v>1626206.8330000001</v>
          </cell>
          <cell r="R4917">
            <v>15857479.969000001</v>
          </cell>
          <cell r="S4917" t="str">
            <v>Coal</v>
          </cell>
        </row>
        <row r="4918">
          <cell r="A4918" t="str">
            <v>MD</v>
          </cell>
          <cell r="F4918">
            <v>2012</v>
          </cell>
          <cell r="N4918">
            <v>1539522.399</v>
          </cell>
          <cell r="R4918">
            <v>15009597.664000001</v>
          </cell>
          <cell r="S4918" t="str">
            <v>Coal</v>
          </cell>
        </row>
        <row r="4919">
          <cell r="A4919" t="str">
            <v>MD</v>
          </cell>
          <cell r="F4919">
            <v>2013</v>
          </cell>
          <cell r="N4919">
            <v>1624845.2930000001</v>
          </cell>
          <cell r="R4919">
            <v>15840535.825999999</v>
          </cell>
          <cell r="S4919" t="str">
            <v>Coal</v>
          </cell>
        </row>
        <row r="4920">
          <cell r="A4920" t="str">
            <v>MD</v>
          </cell>
          <cell r="F4920">
            <v>2014</v>
          </cell>
          <cell r="N4920">
            <v>1499060.2439999999</v>
          </cell>
          <cell r="R4920">
            <v>14615568.582</v>
          </cell>
          <cell r="S4920" t="str">
            <v>Coal</v>
          </cell>
        </row>
        <row r="4921">
          <cell r="A4921" t="str">
            <v>MD</v>
          </cell>
          <cell r="F4921">
            <v>2015</v>
          </cell>
          <cell r="N4921">
            <v>1494219.473</v>
          </cell>
          <cell r="R4921">
            <v>14565543.276000001</v>
          </cell>
          <cell r="S4921" t="str">
            <v>Coal</v>
          </cell>
        </row>
        <row r="4922">
          <cell r="A4922" t="str">
            <v>MD</v>
          </cell>
          <cell r="F4922">
            <v>2016</v>
          </cell>
          <cell r="N4922">
            <v>1225327.932</v>
          </cell>
          <cell r="R4922">
            <v>11946599.653999999</v>
          </cell>
          <cell r="S4922" t="str">
            <v>Coal</v>
          </cell>
        </row>
        <row r="4923">
          <cell r="A4923" t="str">
            <v>MD</v>
          </cell>
          <cell r="F4923">
            <v>2017</v>
          </cell>
          <cell r="N4923">
            <v>1393061.493</v>
          </cell>
          <cell r="R4923">
            <v>13582432.1</v>
          </cell>
          <cell r="S4923" t="str">
            <v>Coal</v>
          </cell>
        </row>
        <row r="4924">
          <cell r="A4924" t="str">
            <v>MD</v>
          </cell>
          <cell r="F4924">
            <v>2018</v>
          </cell>
          <cell r="N4924">
            <v>1374466.382</v>
          </cell>
          <cell r="R4924">
            <v>13397732.699999999</v>
          </cell>
          <cell r="S4924" t="str">
            <v>Coal</v>
          </cell>
        </row>
        <row r="4925">
          <cell r="A4925" t="str">
            <v>MD</v>
          </cell>
          <cell r="F4925">
            <v>2019</v>
          </cell>
          <cell r="N4925">
            <v>1340617.345</v>
          </cell>
          <cell r="R4925">
            <v>13068330.312999999</v>
          </cell>
          <cell r="S4925" t="str">
            <v>Coal</v>
          </cell>
        </row>
        <row r="4926">
          <cell r="A4926" t="str">
            <v>MD</v>
          </cell>
          <cell r="F4926">
            <v>2020</v>
          </cell>
          <cell r="N4926">
            <v>1221680.8640000001</v>
          </cell>
          <cell r="R4926">
            <v>11908738.447000001</v>
          </cell>
          <cell r="S4926" t="str">
            <v>Coal</v>
          </cell>
        </row>
        <row r="4927">
          <cell r="A4927" t="str">
            <v>MD</v>
          </cell>
          <cell r="F4927">
            <v>2021</v>
          </cell>
          <cell r="N4927">
            <v>1543642.92</v>
          </cell>
          <cell r="R4927">
            <v>15047253.321</v>
          </cell>
          <cell r="S4927" t="str">
            <v>Coal</v>
          </cell>
        </row>
        <row r="4928">
          <cell r="A4928" t="str">
            <v>MD</v>
          </cell>
          <cell r="F4928">
            <v>2022</v>
          </cell>
          <cell r="N4928">
            <v>1537259.246</v>
          </cell>
          <cell r="R4928">
            <v>14986552.279999999</v>
          </cell>
          <cell r="S4928" t="str">
            <v>Coal</v>
          </cell>
        </row>
        <row r="4929">
          <cell r="A4929" t="str">
            <v>MD</v>
          </cell>
          <cell r="F4929">
            <v>2023</v>
          </cell>
          <cell r="N4929">
            <v>857150.51599999995</v>
          </cell>
          <cell r="R4929">
            <v>8357782.6069999998</v>
          </cell>
          <cell r="S4929" t="str">
            <v>Coal</v>
          </cell>
        </row>
        <row r="4930">
          <cell r="A4930" t="str">
            <v>NY</v>
          </cell>
          <cell r="F4930">
            <v>2009</v>
          </cell>
          <cell r="N4930">
            <v>258646.33600000001</v>
          </cell>
          <cell r="R4930">
            <v>4352245.9519999996</v>
          </cell>
          <cell r="S4930" t="str">
            <v>Natural Gas</v>
          </cell>
        </row>
        <row r="4931">
          <cell r="A4931" t="str">
            <v>NY</v>
          </cell>
          <cell r="F4931">
            <v>2010</v>
          </cell>
          <cell r="N4931">
            <v>311091.78700000001</v>
          </cell>
          <cell r="R4931">
            <v>5234752.6050000004</v>
          </cell>
          <cell r="S4931" t="str">
            <v>Natural Gas</v>
          </cell>
        </row>
        <row r="4932">
          <cell r="A4932" t="str">
            <v>NY</v>
          </cell>
          <cell r="F4932">
            <v>2011</v>
          </cell>
          <cell r="N4932">
            <v>375652.24400000001</v>
          </cell>
          <cell r="R4932">
            <v>6321225.3959999997</v>
          </cell>
          <cell r="S4932" t="str">
            <v>Natural Gas</v>
          </cell>
        </row>
        <row r="4933">
          <cell r="A4933" t="str">
            <v>NY</v>
          </cell>
          <cell r="F4933">
            <v>2012</v>
          </cell>
          <cell r="N4933">
            <v>307039.01500000001</v>
          </cell>
          <cell r="R4933">
            <v>5166728.523</v>
          </cell>
          <cell r="S4933" t="str">
            <v>Natural Gas</v>
          </cell>
        </row>
        <row r="4934">
          <cell r="A4934" t="str">
            <v>NY</v>
          </cell>
          <cell r="F4934">
            <v>2013</v>
          </cell>
          <cell r="N4934">
            <v>287788.98</v>
          </cell>
          <cell r="R4934">
            <v>4842814.3169999998</v>
          </cell>
          <cell r="S4934" t="str">
            <v>Natural Gas</v>
          </cell>
        </row>
        <row r="4935">
          <cell r="A4935" t="str">
            <v>NY</v>
          </cell>
          <cell r="F4935">
            <v>2014</v>
          </cell>
          <cell r="N4935">
            <v>192421.04399999999</v>
          </cell>
          <cell r="R4935">
            <v>3237997.2560000001</v>
          </cell>
          <cell r="S4935" t="str">
            <v>Natural Gas</v>
          </cell>
        </row>
        <row r="4936">
          <cell r="A4936" t="str">
            <v>NY</v>
          </cell>
          <cell r="F4936">
            <v>2015</v>
          </cell>
          <cell r="N4936">
            <v>190021.97</v>
          </cell>
          <cell r="R4936">
            <v>3197432.716</v>
          </cell>
          <cell r="S4936" t="str">
            <v>Natural Gas</v>
          </cell>
        </row>
        <row r="4937">
          <cell r="A4937" t="str">
            <v>NY</v>
          </cell>
          <cell r="F4937">
            <v>2016</v>
          </cell>
          <cell r="N4937">
            <v>92124.017000000007</v>
          </cell>
          <cell r="R4937">
            <v>1550184.5719999999</v>
          </cell>
          <cell r="S4937" t="str">
            <v>Natural Gas</v>
          </cell>
        </row>
        <row r="4938">
          <cell r="A4938" t="str">
            <v>NY</v>
          </cell>
          <cell r="F4938">
            <v>2017</v>
          </cell>
          <cell r="N4938">
            <v>19328.038</v>
          </cell>
          <cell r="R4938">
            <v>325232.25900000002</v>
          </cell>
          <cell r="S4938" t="str">
            <v>Natural Gas</v>
          </cell>
        </row>
        <row r="4939">
          <cell r="A4939" t="str">
            <v>NY</v>
          </cell>
          <cell r="F4939">
            <v>2018</v>
          </cell>
          <cell r="N4939">
            <v>16681.116999999998</v>
          </cell>
          <cell r="R4939">
            <v>280688.46899999998</v>
          </cell>
          <cell r="S4939" t="str">
            <v>Natural Gas</v>
          </cell>
        </row>
        <row r="4940">
          <cell r="A4940" t="str">
            <v>NY</v>
          </cell>
          <cell r="F4940">
            <v>2019</v>
          </cell>
          <cell r="N4940">
            <v>10713.424999999999</v>
          </cell>
          <cell r="R4940">
            <v>180260.147</v>
          </cell>
          <cell r="S4940" t="str">
            <v>Natural Gas</v>
          </cell>
        </row>
        <row r="4941">
          <cell r="A4941" t="str">
            <v>NY</v>
          </cell>
          <cell r="F4941">
            <v>2020</v>
          </cell>
          <cell r="N4941">
            <v>16267.296</v>
          </cell>
          <cell r="R4941">
            <v>273743.266</v>
          </cell>
          <cell r="S4941" t="str">
            <v>Natural Gas</v>
          </cell>
        </row>
        <row r="4942">
          <cell r="A4942" t="str">
            <v>NY</v>
          </cell>
          <cell r="F4942">
            <v>2021</v>
          </cell>
          <cell r="N4942">
            <v>8256.1270000000004</v>
          </cell>
          <cell r="R4942">
            <v>138938.35</v>
          </cell>
          <cell r="S4942" t="str">
            <v>Natural Gas</v>
          </cell>
        </row>
        <row r="4943">
          <cell r="A4943" t="str">
            <v>NY</v>
          </cell>
          <cell r="F4943">
            <v>2022</v>
          </cell>
          <cell r="N4943">
            <v>29524.178</v>
          </cell>
          <cell r="R4943">
            <v>496784.39500000002</v>
          </cell>
          <cell r="S4943" t="str">
            <v>Natural Gas</v>
          </cell>
        </row>
        <row r="4944">
          <cell r="A4944" t="str">
            <v>NY</v>
          </cell>
          <cell r="F4944">
            <v>2023</v>
          </cell>
          <cell r="N4944">
            <v>28648.444</v>
          </cell>
          <cell r="R4944">
            <v>482115.40899999999</v>
          </cell>
          <cell r="S4944" t="str">
            <v>Natural Gas</v>
          </cell>
        </row>
        <row r="4945">
          <cell r="A4945" t="str">
            <v>NY</v>
          </cell>
          <cell r="F4945">
            <v>2009</v>
          </cell>
          <cell r="N4945">
            <v>342286.67499999999</v>
          </cell>
          <cell r="R4945">
            <v>5759617.7039999999</v>
          </cell>
          <cell r="S4945" t="str">
            <v>Natural Gas</v>
          </cell>
        </row>
        <row r="4946">
          <cell r="A4946" t="str">
            <v>NY</v>
          </cell>
          <cell r="F4946">
            <v>2010</v>
          </cell>
          <cell r="N4946">
            <v>294706.054</v>
          </cell>
          <cell r="R4946">
            <v>4958990.9230000004</v>
          </cell>
          <cell r="S4946" t="str">
            <v>Natural Gas</v>
          </cell>
        </row>
        <row r="4947">
          <cell r="A4947" t="str">
            <v>NY</v>
          </cell>
          <cell r="F4947">
            <v>2011</v>
          </cell>
          <cell r="N4947">
            <v>348486.26400000002</v>
          </cell>
          <cell r="R4947">
            <v>5863926.2570000002</v>
          </cell>
          <cell r="S4947" t="str">
            <v>Natural Gas</v>
          </cell>
        </row>
        <row r="4948">
          <cell r="A4948" t="str">
            <v>NY</v>
          </cell>
          <cell r="F4948">
            <v>2012</v>
          </cell>
          <cell r="N4948">
            <v>277720.96799999999</v>
          </cell>
          <cell r="R4948">
            <v>4673142.4890000001</v>
          </cell>
          <cell r="S4948" t="str">
            <v>Natural Gas</v>
          </cell>
        </row>
        <row r="4949">
          <cell r="A4949" t="str">
            <v>NY</v>
          </cell>
          <cell r="F4949">
            <v>2013</v>
          </cell>
          <cell r="N4949">
            <v>370014.58500000002</v>
          </cell>
          <cell r="R4949">
            <v>6226194.0269999998</v>
          </cell>
          <cell r="S4949" t="str">
            <v>Natural Gas</v>
          </cell>
        </row>
        <row r="4950">
          <cell r="A4950" t="str">
            <v>NY</v>
          </cell>
          <cell r="F4950">
            <v>2014</v>
          </cell>
          <cell r="N4950">
            <v>218052.905</v>
          </cell>
          <cell r="R4950">
            <v>3669158.2969999998</v>
          </cell>
          <cell r="S4950" t="str">
            <v>Natural Gas</v>
          </cell>
        </row>
        <row r="4951">
          <cell r="A4951" t="str">
            <v>NY</v>
          </cell>
          <cell r="F4951">
            <v>2015</v>
          </cell>
          <cell r="N4951">
            <v>204838.13699999999</v>
          </cell>
          <cell r="R4951">
            <v>3446762.61</v>
          </cell>
          <cell r="S4951" t="str">
            <v>Natural Gas</v>
          </cell>
        </row>
        <row r="4952">
          <cell r="A4952" t="str">
            <v>NY</v>
          </cell>
          <cell r="F4952">
            <v>2016</v>
          </cell>
          <cell r="N4952">
            <v>127964.001</v>
          </cell>
          <cell r="R4952">
            <v>2153257.4070000001</v>
          </cell>
          <cell r="S4952" t="str">
            <v>Natural Gas</v>
          </cell>
        </row>
        <row r="4953">
          <cell r="A4953" t="str">
            <v>NY</v>
          </cell>
          <cell r="F4953">
            <v>2017</v>
          </cell>
          <cell r="N4953">
            <v>55147.188000000002</v>
          </cell>
          <cell r="R4953">
            <v>927953.60199999996</v>
          </cell>
          <cell r="S4953" t="str">
            <v>Natural Gas</v>
          </cell>
        </row>
        <row r="4954">
          <cell r="A4954" t="str">
            <v>NY</v>
          </cell>
          <cell r="F4954">
            <v>2018</v>
          </cell>
          <cell r="N4954">
            <v>109231.857</v>
          </cell>
          <cell r="R4954">
            <v>1838018.9369999999</v>
          </cell>
          <cell r="S4954" t="str">
            <v>Natural Gas</v>
          </cell>
        </row>
        <row r="4955">
          <cell r="A4955" t="str">
            <v>NY</v>
          </cell>
          <cell r="F4955">
            <v>2019</v>
          </cell>
          <cell r="N4955">
            <v>33594.03</v>
          </cell>
          <cell r="R4955">
            <v>565267.55599999998</v>
          </cell>
          <cell r="S4955" t="str">
            <v>Natural Gas</v>
          </cell>
        </row>
        <row r="4956">
          <cell r="A4956" t="str">
            <v>NY</v>
          </cell>
          <cell r="F4956">
            <v>2020</v>
          </cell>
          <cell r="N4956">
            <v>30908.393</v>
          </cell>
          <cell r="R4956">
            <v>520154.826</v>
          </cell>
          <cell r="S4956" t="str">
            <v>Natural Gas</v>
          </cell>
        </row>
        <row r="4957">
          <cell r="A4957" t="str">
            <v>NY</v>
          </cell>
          <cell r="F4957">
            <v>2021</v>
          </cell>
          <cell r="N4957">
            <v>27077.271000000001</v>
          </cell>
          <cell r="R4957">
            <v>455642.77</v>
          </cell>
          <cell r="S4957" t="str">
            <v>Natural Gas</v>
          </cell>
        </row>
        <row r="4958">
          <cell r="A4958" t="str">
            <v>NY</v>
          </cell>
          <cell r="F4958">
            <v>2022</v>
          </cell>
          <cell r="N4958">
            <v>79735.493000000002</v>
          </cell>
          <cell r="R4958">
            <v>1341650.17</v>
          </cell>
          <cell r="S4958" t="str">
            <v>Natural Gas</v>
          </cell>
        </row>
        <row r="4959">
          <cell r="A4959" t="str">
            <v>NY</v>
          </cell>
          <cell r="F4959">
            <v>2023</v>
          </cell>
          <cell r="N4959">
            <v>26530.571</v>
          </cell>
          <cell r="R4959">
            <v>446429.30200000003</v>
          </cell>
          <cell r="S4959" t="str">
            <v>Natural Gas</v>
          </cell>
        </row>
        <row r="4960">
          <cell r="A4960" t="str">
            <v>NY</v>
          </cell>
          <cell r="F4960">
            <v>2009</v>
          </cell>
          <cell r="N4960">
            <v>323231.326</v>
          </cell>
          <cell r="R4960">
            <v>5438997.6859999998</v>
          </cell>
          <cell r="S4960" t="str">
            <v>Natural Gas</v>
          </cell>
        </row>
        <row r="4961">
          <cell r="A4961" t="str">
            <v>NY</v>
          </cell>
          <cell r="F4961">
            <v>2010</v>
          </cell>
          <cell r="N4961">
            <v>280190.49699999997</v>
          </cell>
          <cell r="R4961">
            <v>4714865.9720000001</v>
          </cell>
          <cell r="S4961" t="str">
            <v>Natural Gas</v>
          </cell>
        </row>
        <row r="4962">
          <cell r="A4962" t="str">
            <v>NY</v>
          </cell>
          <cell r="F4962">
            <v>2011</v>
          </cell>
          <cell r="N4962">
            <v>310897.29499999998</v>
          </cell>
          <cell r="R4962">
            <v>5231417.1730000004</v>
          </cell>
          <cell r="S4962" t="str">
            <v>Natural Gas</v>
          </cell>
        </row>
        <row r="4963">
          <cell r="A4963" t="str">
            <v>NY</v>
          </cell>
          <cell r="F4963">
            <v>2012</v>
          </cell>
          <cell r="N4963">
            <v>279823.58199999999</v>
          </cell>
          <cell r="R4963">
            <v>4708631.8459999999</v>
          </cell>
          <cell r="S4963" t="str">
            <v>Natural Gas</v>
          </cell>
        </row>
        <row r="4964">
          <cell r="A4964" t="str">
            <v>NY</v>
          </cell>
          <cell r="F4964">
            <v>2013</v>
          </cell>
          <cell r="N4964">
            <v>369127.28700000001</v>
          </cell>
          <cell r="R4964">
            <v>6211324.8140000002</v>
          </cell>
          <cell r="S4964" t="str">
            <v>Natural Gas</v>
          </cell>
        </row>
        <row r="4965">
          <cell r="A4965" t="str">
            <v>NY</v>
          </cell>
          <cell r="F4965">
            <v>2014</v>
          </cell>
          <cell r="N4965">
            <v>215627.36799999999</v>
          </cell>
          <cell r="R4965">
            <v>3628347.861</v>
          </cell>
          <cell r="S4965" t="str">
            <v>Natural Gas</v>
          </cell>
        </row>
        <row r="4966">
          <cell r="A4966" t="str">
            <v>NY</v>
          </cell>
          <cell r="F4966">
            <v>2015</v>
          </cell>
          <cell r="N4966">
            <v>183756.15599999999</v>
          </cell>
          <cell r="R4966">
            <v>3092077.068</v>
          </cell>
          <cell r="S4966" t="str">
            <v>Natural Gas</v>
          </cell>
        </row>
        <row r="4967">
          <cell r="A4967" t="str">
            <v>NY</v>
          </cell>
          <cell r="F4967">
            <v>2016</v>
          </cell>
          <cell r="N4967">
            <v>114362.481</v>
          </cell>
          <cell r="R4967">
            <v>1924320.8740000001</v>
          </cell>
          <cell r="S4967" t="str">
            <v>Natural Gas</v>
          </cell>
        </row>
        <row r="4968">
          <cell r="A4968" t="str">
            <v>NY</v>
          </cell>
          <cell r="F4968">
            <v>2017</v>
          </cell>
          <cell r="N4968">
            <v>46536.749000000003</v>
          </cell>
          <cell r="R4968">
            <v>783040.03099999996</v>
          </cell>
          <cell r="S4968" t="str">
            <v>Natural Gas</v>
          </cell>
        </row>
        <row r="4969">
          <cell r="A4969" t="str">
            <v>NY</v>
          </cell>
          <cell r="F4969">
            <v>2018</v>
          </cell>
          <cell r="N4969">
            <v>94296.217999999993</v>
          </cell>
          <cell r="R4969">
            <v>1586737.6270000001</v>
          </cell>
          <cell r="S4969" t="str">
            <v>Natural Gas</v>
          </cell>
        </row>
        <row r="4970">
          <cell r="A4970" t="str">
            <v>NY</v>
          </cell>
          <cell r="F4970">
            <v>2019</v>
          </cell>
          <cell r="N4970">
            <v>26460.728999999999</v>
          </cell>
          <cell r="R4970">
            <v>445271.76799999998</v>
          </cell>
          <cell r="S4970" t="str">
            <v>Natural Gas</v>
          </cell>
        </row>
        <row r="4971">
          <cell r="A4971" t="str">
            <v>NY</v>
          </cell>
          <cell r="F4971">
            <v>2020</v>
          </cell>
          <cell r="N4971">
            <v>27115.688999999998</v>
          </cell>
          <cell r="R4971">
            <v>456319.212</v>
          </cell>
          <cell r="S4971" t="str">
            <v>Natural Gas</v>
          </cell>
        </row>
        <row r="4972">
          <cell r="A4972" t="str">
            <v>NY</v>
          </cell>
          <cell r="F4972">
            <v>2021</v>
          </cell>
          <cell r="N4972">
            <v>23491.72</v>
          </cell>
          <cell r="R4972">
            <v>395309.02500000002</v>
          </cell>
          <cell r="S4972" t="str">
            <v>Natural Gas</v>
          </cell>
        </row>
        <row r="4973">
          <cell r="A4973" t="str">
            <v>NY</v>
          </cell>
          <cell r="F4973">
            <v>2022</v>
          </cell>
          <cell r="N4973">
            <v>73021.456000000006</v>
          </cell>
          <cell r="R4973">
            <v>1228746.9240000001</v>
          </cell>
          <cell r="S4973" t="str">
            <v>Natural Gas</v>
          </cell>
        </row>
        <row r="4974">
          <cell r="A4974" t="str">
            <v>NY</v>
          </cell>
          <cell r="F4974">
            <v>2023</v>
          </cell>
          <cell r="N4974">
            <v>22307.702000000001</v>
          </cell>
          <cell r="R4974">
            <v>375373.24699999997</v>
          </cell>
          <cell r="S4974" t="str">
            <v>Natural Gas</v>
          </cell>
        </row>
        <row r="4975">
          <cell r="A4975" t="str">
            <v>MA</v>
          </cell>
          <cell r="F4975">
            <v>2009</v>
          </cell>
          <cell r="N4975">
            <v>43904.55</v>
          </cell>
          <cell r="R4975">
            <v>738525.95</v>
          </cell>
          <cell r="S4975" t="str">
            <v>Natural Gas</v>
          </cell>
        </row>
        <row r="4976">
          <cell r="A4976" t="str">
            <v>MA</v>
          </cell>
          <cell r="F4976">
            <v>2010</v>
          </cell>
          <cell r="N4976">
            <v>132747.85</v>
          </cell>
          <cell r="R4976">
            <v>2233719.9500000002</v>
          </cell>
          <cell r="S4976" t="str">
            <v>Natural Gas</v>
          </cell>
        </row>
        <row r="4977">
          <cell r="A4977" t="str">
            <v>MA</v>
          </cell>
          <cell r="F4977">
            <v>2011</v>
          </cell>
          <cell r="N4977">
            <v>201540.52499999999</v>
          </cell>
          <cell r="R4977">
            <v>3391352.7749999999</v>
          </cell>
          <cell r="S4977" t="str">
            <v>Natural Gas</v>
          </cell>
        </row>
        <row r="4978">
          <cell r="A4978" t="str">
            <v>MA</v>
          </cell>
          <cell r="F4978">
            <v>2012</v>
          </cell>
          <cell r="N4978">
            <v>198393.3</v>
          </cell>
          <cell r="R4978">
            <v>3338371.05</v>
          </cell>
          <cell r="S4978" t="str">
            <v>Natural Gas</v>
          </cell>
        </row>
        <row r="4979">
          <cell r="A4979" t="str">
            <v>MA</v>
          </cell>
          <cell r="F4979">
            <v>2013</v>
          </cell>
          <cell r="N4979">
            <v>180025.22500000001</v>
          </cell>
          <cell r="R4979">
            <v>3029240.45</v>
          </cell>
          <cell r="S4979" t="str">
            <v>Natural Gas</v>
          </cell>
        </row>
        <row r="4980">
          <cell r="A4980" t="str">
            <v>MA</v>
          </cell>
          <cell r="F4980">
            <v>2014</v>
          </cell>
          <cell r="N4980">
            <v>201075.57500000001</v>
          </cell>
          <cell r="R4980">
            <v>3383449.5</v>
          </cell>
          <cell r="S4980" t="str">
            <v>Natural Gas</v>
          </cell>
        </row>
        <row r="4981">
          <cell r="A4981" t="str">
            <v>MA</v>
          </cell>
          <cell r="F4981">
            <v>2015</v>
          </cell>
          <cell r="N4981">
            <v>226265.45</v>
          </cell>
          <cell r="R4981">
            <v>3807305.2749999999</v>
          </cell>
          <cell r="S4981" t="str">
            <v>Natural Gas</v>
          </cell>
        </row>
        <row r="4982">
          <cell r="A4982" t="str">
            <v>MA</v>
          </cell>
          <cell r="F4982">
            <v>2016</v>
          </cell>
          <cell r="N4982">
            <v>173139.67499999999</v>
          </cell>
          <cell r="R4982">
            <v>2913392.9249999998</v>
          </cell>
          <cell r="S4982" t="str">
            <v>Natural Gas</v>
          </cell>
        </row>
        <row r="4983">
          <cell r="A4983" t="str">
            <v>MA</v>
          </cell>
          <cell r="F4983">
            <v>2017</v>
          </cell>
          <cell r="N4983">
            <v>164136.35</v>
          </cell>
          <cell r="R4983">
            <v>2761935.0249999999</v>
          </cell>
          <cell r="S4983" t="str">
            <v>Natural Gas</v>
          </cell>
        </row>
        <row r="4984">
          <cell r="A4984" t="str">
            <v>MA</v>
          </cell>
          <cell r="F4984">
            <v>2018</v>
          </cell>
          <cell r="N4984">
            <v>133415.35</v>
          </cell>
          <cell r="R4984">
            <v>2244960.7250000001</v>
          </cell>
          <cell r="S4984" t="str">
            <v>Natural Gas</v>
          </cell>
        </row>
        <row r="4985">
          <cell r="A4985" t="str">
            <v>MA</v>
          </cell>
          <cell r="F4985">
            <v>2019</v>
          </cell>
          <cell r="N4985">
            <v>75680.175000000003</v>
          </cell>
          <cell r="R4985">
            <v>1273502.3</v>
          </cell>
          <cell r="S4985" t="str">
            <v>Natural Gas</v>
          </cell>
        </row>
        <row r="4986">
          <cell r="A4986" t="str">
            <v>MA</v>
          </cell>
          <cell r="F4986">
            <v>2020</v>
          </cell>
          <cell r="N4986">
            <v>94079.85</v>
          </cell>
          <cell r="R4986">
            <v>1583096.175</v>
          </cell>
          <cell r="S4986" t="str">
            <v>Natural Gas</v>
          </cell>
        </row>
        <row r="4987">
          <cell r="A4987" t="str">
            <v>MA</v>
          </cell>
          <cell r="F4987">
            <v>2021</v>
          </cell>
          <cell r="N4987">
            <v>68406.675000000003</v>
          </cell>
          <cell r="R4987">
            <v>1151071.8</v>
          </cell>
          <cell r="S4987" t="str">
            <v>Natural Gas</v>
          </cell>
        </row>
        <row r="4988">
          <cell r="A4988" t="str">
            <v>MA</v>
          </cell>
          <cell r="F4988">
            <v>2022</v>
          </cell>
          <cell r="N4988">
            <v>63195.5</v>
          </cell>
          <cell r="R4988">
            <v>1063379.9750000001</v>
          </cell>
          <cell r="S4988" t="str">
            <v>Natural Gas</v>
          </cell>
        </row>
        <row r="4989">
          <cell r="A4989" t="str">
            <v>MA</v>
          </cell>
          <cell r="F4989">
            <v>2023</v>
          </cell>
          <cell r="N4989">
            <v>164997.6</v>
          </cell>
          <cell r="R4989">
            <v>2776356.0750000002</v>
          </cell>
          <cell r="S4989" t="str">
            <v>Natural Gas</v>
          </cell>
        </row>
        <row r="4990">
          <cell r="A4990" t="str">
            <v>MA</v>
          </cell>
          <cell r="F4990">
            <v>2009</v>
          </cell>
          <cell r="N4990">
            <v>47344.625</v>
          </cell>
          <cell r="R4990">
            <v>796566.625</v>
          </cell>
          <cell r="S4990" t="str">
            <v>Natural Gas</v>
          </cell>
        </row>
        <row r="4991">
          <cell r="A4991" t="str">
            <v>MA</v>
          </cell>
          <cell r="F4991">
            <v>2010</v>
          </cell>
          <cell r="N4991">
            <v>145176.82500000001</v>
          </cell>
          <cell r="R4991">
            <v>2442877.9500000002</v>
          </cell>
          <cell r="S4991" t="str">
            <v>Natural Gas</v>
          </cell>
        </row>
        <row r="4992">
          <cell r="A4992" t="str">
            <v>MA</v>
          </cell>
          <cell r="F4992">
            <v>2011</v>
          </cell>
          <cell r="N4992">
            <v>211589.85</v>
          </cell>
          <cell r="R4992">
            <v>3560428.1</v>
          </cell>
          <cell r="S4992" t="str">
            <v>Natural Gas</v>
          </cell>
        </row>
        <row r="4993">
          <cell r="A4993" t="str">
            <v>MA</v>
          </cell>
          <cell r="F4993">
            <v>2012</v>
          </cell>
          <cell r="N4993">
            <v>230042</v>
          </cell>
          <cell r="R4993">
            <v>3870879.85</v>
          </cell>
          <cell r="S4993" t="str">
            <v>Natural Gas</v>
          </cell>
        </row>
        <row r="4994">
          <cell r="A4994" t="str">
            <v>MA</v>
          </cell>
          <cell r="F4994">
            <v>2013</v>
          </cell>
          <cell r="N4994">
            <v>173398.375</v>
          </cell>
          <cell r="R4994">
            <v>2917763.85</v>
          </cell>
          <cell r="S4994" t="str">
            <v>Natural Gas</v>
          </cell>
        </row>
        <row r="4995">
          <cell r="A4995" t="str">
            <v>MA</v>
          </cell>
          <cell r="F4995">
            <v>2014</v>
          </cell>
          <cell r="N4995">
            <v>184432.875</v>
          </cell>
          <cell r="R4995">
            <v>3103416.1749999998</v>
          </cell>
          <cell r="S4995" t="str">
            <v>Natural Gas</v>
          </cell>
        </row>
        <row r="4996">
          <cell r="A4996" t="str">
            <v>MA</v>
          </cell>
          <cell r="F4996">
            <v>2015</v>
          </cell>
          <cell r="N4996">
            <v>204491.35</v>
          </cell>
          <cell r="R4996">
            <v>3440918.125</v>
          </cell>
          <cell r="S4996" t="str">
            <v>Natural Gas</v>
          </cell>
        </row>
        <row r="4997">
          <cell r="A4997" t="str">
            <v>MA</v>
          </cell>
          <cell r="F4997">
            <v>2016</v>
          </cell>
          <cell r="N4997">
            <v>161901.45000000001</v>
          </cell>
          <cell r="R4997">
            <v>2724262.15</v>
          </cell>
          <cell r="S4997" t="str">
            <v>Natural Gas</v>
          </cell>
        </row>
        <row r="4998">
          <cell r="A4998" t="str">
            <v>MA</v>
          </cell>
          <cell r="F4998">
            <v>2017</v>
          </cell>
          <cell r="N4998">
            <v>148498.42499999999</v>
          </cell>
          <cell r="R4998">
            <v>2498728.9750000001</v>
          </cell>
          <cell r="S4998" t="str">
            <v>Natural Gas</v>
          </cell>
        </row>
        <row r="4999">
          <cell r="A4999" t="str">
            <v>MA</v>
          </cell>
          <cell r="F4999">
            <v>2018</v>
          </cell>
          <cell r="N4999">
            <v>120966.22500000001</v>
          </cell>
          <cell r="R4999">
            <v>2035445.65</v>
          </cell>
          <cell r="S4999" t="str">
            <v>Natural Gas</v>
          </cell>
        </row>
        <row r="5000">
          <cell r="A5000" t="str">
            <v>MA</v>
          </cell>
          <cell r="F5000">
            <v>2019</v>
          </cell>
          <cell r="N5000">
            <v>66849.324999999997</v>
          </cell>
          <cell r="R5000">
            <v>1124875.675</v>
          </cell>
          <cell r="S5000" t="str">
            <v>Natural Gas</v>
          </cell>
        </row>
        <row r="5001">
          <cell r="A5001" t="str">
            <v>MA</v>
          </cell>
          <cell r="F5001">
            <v>2020</v>
          </cell>
          <cell r="N5001">
            <v>83938.95</v>
          </cell>
          <cell r="R5001">
            <v>1412457.8</v>
          </cell>
          <cell r="S5001" t="str">
            <v>Natural Gas</v>
          </cell>
        </row>
        <row r="5002">
          <cell r="A5002" t="str">
            <v>MA</v>
          </cell>
          <cell r="F5002">
            <v>2021</v>
          </cell>
          <cell r="N5002">
            <v>62734.724999999999</v>
          </cell>
          <cell r="R5002">
            <v>1055641.3999999999</v>
          </cell>
          <cell r="S5002" t="str">
            <v>Natural Gas</v>
          </cell>
        </row>
        <row r="5003">
          <cell r="A5003" t="str">
            <v>MA</v>
          </cell>
          <cell r="F5003">
            <v>2022</v>
          </cell>
          <cell r="N5003">
            <v>56534.95</v>
          </cell>
          <cell r="R5003">
            <v>951308</v>
          </cell>
          <cell r="S5003" t="str">
            <v>Natural Gas</v>
          </cell>
        </row>
        <row r="5004">
          <cell r="A5004" t="str">
            <v>MA</v>
          </cell>
          <cell r="F5004">
            <v>2023</v>
          </cell>
          <cell r="N5004">
            <v>146912.82500000001</v>
          </cell>
          <cell r="R5004">
            <v>2472081.65</v>
          </cell>
          <cell r="S5004" t="str">
            <v>Natural Gas</v>
          </cell>
        </row>
        <row r="5005">
          <cell r="A5005" t="str">
            <v>NJ</v>
          </cell>
          <cell r="F5005">
            <v>2009</v>
          </cell>
          <cell r="N5005">
            <v>120721.488</v>
          </cell>
          <cell r="R5005">
            <v>2031364.0349999999</v>
          </cell>
          <cell r="S5005" t="str">
            <v>Natural Gas</v>
          </cell>
        </row>
        <row r="5006">
          <cell r="A5006" t="str">
            <v>NJ</v>
          </cell>
          <cell r="F5006">
            <v>2010</v>
          </cell>
          <cell r="N5006">
            <v>210446.087</v>
          </cell>
          <cell r="R5006">
            <v>3541144.04</v>
          </cell>
          <cell r="S5006" t="str">
            <v>Natural Gas</v>
          </cell>
        </row>
        <row r="5007">
          <cell r="A5007" t="str">
            <v>NJ</v>
          </cell>
          <cell r="F5007">
            <v>2011</v>
          </cell>
          <cell r="N5007">
            <v>101159.583</v>
          </cell>
          <cell r="R5007">
            <v>1702177.548</v>
          </cell>
          <cell r="S5007" t="str">
            <v>Natural Gas</v>
          </cell>
        </row>
        <row r="5008">
          <cell r="A5008" t="str">
            <v>NJ</v>
          </cell>
          <cell r="F5008">
            <v>2020</v>
          </cell>
          <cell r="N5008">
            <v>63797.796999999999</v>
          </cell>
          <cell r="R5008">
            <v>1073546.7509999999</v>
          </cell>
          <cell r="S5008" t="str">
            <v>Natural Gas</v>
          </cell>
        </row>
        <row r="5009">
          <cell r="A5009" t="str">
            <v>NJ</v>
          </cell>
          <cell r="F5009">
            <v>2021</v>
          </cell>
          <cell r="N5009">
            <v>44383.7</v>
          </cell>
          <cell r="R5009">
            <v>746861.56400000001</v>
          </cell>
          <cell r="S5009" t="str">
            <v>Natural Gas</v>
          </cell>
        </row>
        <row r="5010">
          <cell r="A5010" t="str">
            <v>NJ</v>
          </cell>
          <cell r="F5010">
            <v>2022</v>
          </cell>
          <cell r="N5010">
            <v>58106.517</v>
          </cell>
          <cell r="R5010">
            <v>977723.71900000004</v>
          </cell>
          <cell r="S5010" t="str">
            <v>Natural Gas</v>
          </cell>
        </row>
        <row r="5011">
          <cell r="A5011" t="str">
            <v>NJ</v>
          </cell>
          <cell r="F5011">
            <v>2023</v>
          </cell>
          <cell r="N5011">
            <v>44109.362999999998</v>
          </cell>
          <cell r="R5011">
            <v>742218.57</v>
          </cell>
          <cell r="S5011" t="str">
            <v>Natural Gas</v>
          </cell>
        </row>
        <row r="5012">
          <cell r="A5012" t="str">
            <v>MA</v>
          </cell>
          <cell r="F5012">
            <v>2009</v>
          </cell>
          <cell r="N5012">
            <v>1600.4490000000001</v>
          </cell>
          <cell r="R5012">
            <v>25898.753000000001</v>
          </cell>
          <cell r="S5012" t="str">
            <v>Natural Gas</v>
          </cell>
        </row>
        <row r="5013">
          <cell r="A5013" t="str">
            <v>MA</v>
          </cell>
          <cell r="F5013">
            <v>2010</v>
          </cell>
          <cell r="N5013">
            <v>955.31100000000004</v>
          </cell>
          <cell r="R5013">
            <v>14005.973</v>
          </cell>
          <cell r="S5013" t="str">
            <v>Natural Gas</v>
          </cell>
        </row>
        <row r="5014">
          <cell r="A5014" t="str">
            <v>MA</v>
          </cell>
          <cell r="F5014">
            <v>2011</v>
          </cell>
          <cell r="N5014">
            <v>3517.7089999999998</v>
          </cell>
          <cell r="R5014">
            <v>57242.925999999999</v>
          </cell>
          <cell r="S5014" t="str">
            <v>Natural Gas</v>
          </cell>
        </row>
        <row r="5015">
          <cell r="A5015" t="str">
            <v>MA</v>
          </cell>
          <cell r="F5015">
            <v>2012</v>
          </cell>
          <cell r="N5015">
            <v>2469.8180000000002</v>
          </cell>
          <cell r="R5015">
            <v>41313.722000000002</v>
          </cell>
          <cell r="S5015" t="str">
            <v>Natural Gas</v>
          </cell>
        </row>
        <row r="5016">
          <cell r="A5016" t="str">
            <v>MA</v>
          </cell>
          <cell r="F5016">
            <v>2013</v>
          </cell>
          <cell r="S5016" t="str">
            <v>Natural Gas</v>
          </cell>
        </row>
        <row r="5017">
          <cell r="A5017" t="str">
            <v>NY</v>
          </cell>
          <cell r="F5017">
            <v>2009</v>
          </cell>
          <cell r="S5017" t="str">
            <v>Natural Gas</v>
          </cell>
        </row>
        <row r="5018">
          <cell r="A5018" t="str">
            <v>NY</v>
          </cell>
          <cell r="F5018">
            <v>2010</v>
          </cell>
          <cell r="S5018" t="str">
            <v>Natural Gas</v>
          </cell>
        </row>
        <row r="5019">
          <cell r="A5019" t="str">
            <v>NY</v>
          </cell>
          <cell r="F5019">
            <v>2011</v>
          </cell>
          <cell r="S5019" t="str">
            <v>Natural Gas</v>
          </cell>
        </row>
        <row r="5020">
          <cell r="A5020" t="str">
            <v>NY</v>
          </cell>
          <cell r="F5020">
            <v>2012</v>
          </cell>
          <cell r="S5020" t="str">
            <v>Natural Gas</v>
          </cell>
        </row>
        <row r="5021">
          <cell r="A5021" t="str">
            <v>NY</v>
          </cell>
          <cell r="F5021">
            <v>2013</v>
          </cell>
          <cell r="S5021" t="str">
            <v>Natural Gas</v>
          </cell>
        </row>
        <row r="5022">
          <cell r="A5022" t="str">
            <v>NY</v>
          </cell>
          <cell r="F5022">
            <v>2014</v>
          </cell>
          <cell r="S5022" t="str">
            <v>Natural Gas</v>
          </cell>
        </row>
        <row r="5023">
          <cell r="A5023" t="str">
            <v>NY</v>
          </cell>
          <cell r="F5023">
            <v>2015</v>
          </cell>
          <cell r="S5023" t="str">
            <v>Natural Gas</v>
          </cell>
        </row>
        <row r="5024">
          <cell r="A5024" t="str">
            <v>NY</v>
          </cell>
          <cell r="F5024">
            <v>2016</v>
          </cell>
          <cell r="S5024" t="str">
            <v>Natural Gas</v>
          </cell>
        </row>
        <row r="5025">
          <cell r="A5025" t="str">
            <v>NY</v>
          </cell>
          <cell r="F5025">
            <v>2017</v>
          </cell>
          <cell r="S5025" t="str">
            <v>Natural Gas</v>
          </cell>
        </row>
        <row r="5026">
          <cell r="A5026" t="str">
            <v>NY</v>
          </cell>
          <cell r="F5026">
            <v>2018</v>
          </cell>
          <cell r="S5026" t="str">
            <v>Natural Gas</v>
          </cell>
        </row>
        <row r="5027">
          <cell r="A5027" t="str">
            <v>NY</v>
          </cell>
          <cell r="F5027">
            <v>2019</v>
          </cell>
          <cell r="S5027" t="str">
            <v>Natural Gas</v>
          </cell>
        </row>
        <row r="5028">
          <cell r="A5028" t="str">
            <v>NY</v>
          </cell>
          <cell r="F5028">
            <v>2020</v>
          </cell>
          <cell r="S5028" t="str">
            <v>Natural Gas</v>
          </cell>
        </row>
        <row r="5029">
          <cell r="A5029" t="str">
            <v>NY</v>
          </cell>
          <cell r="F5029">
            <v>2021</v>
          </cell>
          <cell r="S5029" t="str">
            <v>Natural Gas</v>
          </cell>
        </row>
        <row r="5030">
          <cell r="A5030" t="str">
            <v>NY</v>
          </cell>
          <cell r="F5030">
            <v>2022</v>
          </cell>
          <cell r="S5030" t="str">
            <v>Natural Gas</v>
          </cell>
        </row>
        <row r="5031">
          <cell r="A5031" t="str">
            <v>NY</v>
          </cell>
          <cell r="F5031">
            <v>2023</v>
          </cell>
          <cell r="S5031" t="str">
            <v>Natural Gas</v>
          </cell>
        </row>
        <row r="5032">
          <cell r="A5032" t="str">
            <v>NY</v>
          </cell>
          <cell r="F5032">
            <v>2009</v>
          </cell>
          <cell r="S5032" t="str">
            <v>Natural Gas</v>
          </cell>
        </row>
        <row r="5033">
          <cell r="A5033" t="str">
            <v>NY</v>
          </cell>
          <cell r="F5033">
            <v>2010</v>
          </cell>
          <cell r="S5033" t="str">
            <v>Natural Gas</v>
          </cell>
        </row>
        <row r="5034">
          <cell r="A5034" t="str">
            <v>NY</v>
          </cell>
          <cell r="F5034">
            <v>2011</v>
          </cell>
          <cell r="S5034" t="str">
            <v>Natural Gas</v>
          </cell>
        </row>
        <row r="5035">
          <cell r="A5035" t="str">
            <v>NY</v>
          </cell>
          <cell r="F5035">
            <v>2012</v>
          </cell>
          <cell r="S5035" t="str">
            <v>Natural Gas</v>
          </cell>
        </row>
        <row r="5036">
          <cell r="A5036" t="str">
            <v>NY</v>
          </cell>
          <cell r="F5036">
            <v>2013</v>
          </cell>
          <cell r="S5036" t="str">
            <v>Natural Gas</v>
          </cell>
        </row>
        <row r="5037">
          <cell r="A5037" t="str">
            <v>NY</v>
          </cell>
          <cell r="F5037">
            <v>2014</v>
          </cell>
          <cell r="S5037" t="str">
            <v>Natural Gas</v>
          </cell>
        </row>
        <row r="5038">
          <cell r="A5038" t="str">
            <v>NY</v>
          </cell>
          <cell r="F5038">
            <v>2015</v>
          </cell>
          <cell r="S5038" t="str">
            <v>Natural Gas</v>
          </cell>
        </row>
        <row r="5039">
          <cell r="A5039" t="str">
            <v>NY</v>
          </cell>
          <cell r="F5039">
            <v>2016</v>
          </cell>
          <cell r="S5039" t="str">
            <v>Natural Gas</v>
          </cell>
        </row>
        <row r="5040">
          <cell r="A5040" t="str">
            <v>NY</v>
          </cell>
          <cell r="F5040">
            <v>2017</v>
          </cell>
          <cell r="S5040" t="str">
            <v>Natural Gas</v>
          </cell>
        </row>
        <row r="5041">
          <cell r="A5041" t="str">
            <v>NY</v>
          </cell>
          <cell r="F5041">
            <v>2018</v>
          </cell>
          <cell r="S5041" t="str">
            <v>Natural Gas</v>
          </cell>
        </row>
        <row r="5042">
          <cell r="A5042" t="str">
            <v>NY</v>
          </cell>
          <cell r="F5042">
            <v>2019</v>
          </cell>
          <cell r="S5042" t="str">
            <v>Natural Gas</v>
          </cell>
        </row>
        <row r="5043">
          <cell r="A5043" t="str">
            <v>NY</v>
          </cell>
          <cell r="F5043">
            <v>2020</v>
          </cell>
          <cell r="S5043" t="str">
            <v>Natural Gas</v>
          </cell>
        </row>
        <row r="5044">
          <cell r="A5044" t="str">
            <v>NY</v>
          </cell>
          <cell r="F5044">
            <v>2021</v>
          </cell>
          <cell r="S5044" t="str">
            <v>Natural Gas</v>
          </cell>
        </row>
        <row r="5045">
          <cell r="A5045" t="str">
            <v>NY</v>
          </cell>
          <cell r="F5045">
            <v>2022</v>
          </cell>
          <cell r="S5045" t="str">
            <v>Natural Gas</v>
          </cell>
        </row>
        <row r="5046">
          <cell r="A5046" t="str">
            <v>NY</v>
          </cell>
          <cell r="F5046">
            <v>2023</v>
          </cell>
          <cell r="S5046" t="str">
            <v>Natural Gas</v>
          </cell>
        </row>
        <row r="5047">
          <cell r="A5047" t="str">
            <v>MA</v>
          </cell>
          <cell r="F5047">
            <v>2009</v>
          </cell>
          <cell r="N5047">
            <v>786.971</v>
          </cell>
          <cell r="R5047">
            <v>9699.8649999999998</v>
          </cell>
          <cell r="S5047" t="str">
            <v>Diesel Oil</v>
          </cell>
        </row>
        <row r="5048">
          <cell r="A5048" t="str">
            <v>MA</v>
          </cell>
          <cell r="F5048">
            <v>2010</v>
          </cell>
          <cell r="N5048">
            <v>7674.3090000000002</v>
          </cell>
          <cell r="R5048">
            <v>94560.896999999997</v>
          </cell>
          <cell r="S5048" t="str">
            <v>Diesel Oil</v>
          </cell>
        </row>
        <row r="5049">
          <cell r="A5049" t="str">
            <v>MA</v>
          </cell>
          <cell r="F5049">
            <v>2011</v>
          </cell>
          <cell r="N5049">
            <v>1269.0319999999999</v>
          </cell>
          <cell r="R5049">
            <v>15638.58</v>
          </cell>
          <cell r="S5049" t="str">
            <v>Diesel Oil</v>
          </cell>
        </row>
        <row r="5050">
          <cell r="A5050" t="str">
            <v>MA</v>
          </cell>
          <cell r="F5050">
            <v>2012</v>
          </cell>
          <cell r="N5050">
            <v>1023.354</v>
          </cell>
          <cell r="R5050">
            <v>12614.397999999999</v>
          </cell>
          <cell r="S5050" t="str">
            <v>Diesel Oil</v>
          </cell>
        </row>
        <row r="5051">
          <cell r="A5051" t="str">
            <v>MA</v>
          </cell>
          <cell r="F5051">
            <v>2013</v>
          </cell>
          <cell r="N5051">
            <v>786.73299999999995</v>
          </cell>
          <cell r="R5051">
            <v>9694.1749999999993</v>
          </cell>
          <cell r="S5051" t="str">
            <v>Diesel Oil</v>
          </cell>
        </row>
        <row r="5052">
          <cell r="A5052" t="str">
            <v>MA</v>
          </cell>
          <cell r="F5052">
            <v>2014</v>
          </cell>
          <cell r="N5052">
            <v>1593.7929999999999</v>
          </cell>
          <cell r="R5052">
            <v>19646.45</v>
          </cell>
          <cell r="S5052" t="str">
            <v>Diesel Oil</v>
          </cell>
        </row>
        <row r="5053">
          <cell r="A5053" t="str">
            <v>MA</v>
          </cell>
          <cell r="F5053">
            <v>2015</v>
          </cell>
          <cell r="N5053">
            <v>1217.1110000000001</v>
          </cell>
          <cell r="R5053">
            <v>15004.743</v>
          </cell>
          <cell r="S5053" t="str">
            <v>Diesel Oil</v>
          </cell>
        </row>
        <row r="5054">
          <cell r="A5054" t="str">
            <v>MA</v>
          </cell>
          <cell r="F5054">
            <v>2016</v>
          </cell>
          <cell r="N5054">
            <v>2539.5509999999999</v>
          </cell>
          <cell r="R5054">
            <v>31301.19</v>
          </cell>
          <cell r="S5054" t="str">
            <v>Diesel Oil</v>
          </cell>
        </row>
        <row r="5055">
          <cell r="A5055" t="str">
            <v>MA</v>
          </cell>
          <cell r="F5055">
            <v>2017</v>
          </cell>
          <cell r="N5055">
            <v>5917.8329999999996</v>
          </cell>
          <cell r="R5055">
            <v>72899.982999999993</v>
          </cell>
          <cell r="S5055" t="str">
            <v>Diesel Oil</v>
          </cell>
        </row>
        <row r="5056">
          <cell r="A5056" t="str">
            <v>MA</v>
          </cell>
          <cell r="F5056">
            <v>2018</v>
          </cell>
          <cell r="N5056">
            <v>3590.0349999999999</v>
          </cell>
          <cell r="R5056">
            <v>44251.035000000003</v>
          </cell>
          <cell r="S5056" t="str">
            <v>Diesel Oil</v>
          </cell>
        </row>
        <row r="5057">
          <cell r="A5057" t="str">
            <v>MA</v>
          </cell>
          <cell r="F5057">
            <v>2019</v>
          </cell>
          <cell r="N5057">
            <v>4164.68</v>
          </cell>
          <cell r="R5057">
            <v>51337.953999999998</v>
          </cell>
          <cell r="S5057" t="str">
            <v>Diesel Oil</v>
          </cell>
        </row>
        <row r="5058">
          <cell r="A5058" t="str">
            <v>MA</v>
          </cell>
          <cell r="F5058">
            <v>2020</v>
          </cell>
          <cell r="N5058">
            <v>1227.604</v>
          </cell>
          <cell r="R5058">
            <v>15126.284</v>
          </cell>
          <cell r="S5058" t="str">
            <v>Diesel Oil</v>
          </cell>
        </row>
        <row r="5059">
          <cell r="A5059" t="str">
            <v>MA</v>
          </cell>
          <cell r="F5059">
            <v>2021</v>
          </cell>
          <cell r="N5059">
            <v>895.21500000000003</v>
          </cell>
          <cell r="R5059">
            <v>11034.591</v>
          </cell>
          <cell r="S5059" t="str">
            <v>Diesel Oil</v>
          </cell>
        </row>
        <row r="5060">
          <cell r="A5060" t="str">
            <v>MA</v>
          </cell>
          <cell r="F5060">
            <v>2022</v>
          </cell>
          <cell r="N5060">
            <v>344.84100000000001</v>
          </cell>
          <cell r="R5060">
            <v>4249.8609999999999</v>
          </cell>
          <cell r="S5060" t="str">
            <v>Diesel Oil</v>
          </cell>
        </row>
        <row r="5061">
          <cell r="A5061" t="str">
            <v>MA</v>
          </cell>
          <cell r="F5061">
            <v>2023</v>
          </cell>
          <cell r="N5061">
            <v>1528.6790000000001</v>
          </cell>
          <cell r="R5061">
            <v>18839.975999999999</v>
          </cell>
          <cell r="S5061" t="str">
            <v>Diesel Oil</v>
          </cell>
        </row>
        <row r="5062">
          <cell r="A5062" t="str">
            <v>MA</v>
          </cell>
          <cell r="F5062">
            <v>2009</v>
          </cell>
          <cell r="N5062">
            <v>608.70899999999995</v>
          </cell>
          <cell r="R5062">
            <v>7501.7629999999999</v>
          </cell>
          <cell r="S5062" t="str">
            <v>Diesel Oil</v>
          </cell>
        </row>
        <row r="5063">
          <cell r="A5063" t="str">
            <v>MA</v>
          </cell>
          <cell r="F5063">
            <v>2010</v>
          </cell>
          <cell r="N5063">
            <v>7770.1570000000002</v>
          </cell>
          <cell r="R5063">
            <v>95753.680999999997</v>
          </cell>
          <cell r="S5063" t="str">
            <v>Diesel Oil</v>
          </cell>
        </row>
        <row r="5064">
          <cell r="A5064" t="str">
            <v>MA</v>
          </cell>
          <cell r="F5064">
            <v>2011</v>
          </cell>
          <cell r="N5064">
            <v>1308.2739999999999</v>
          </cell>
          <cell r="R5064">
            <v>16128.159</v>
          </cell>
          <cell r="S5064" t="str">
            <v>Diesel Oil</v>
          </cell>
        </row>
        <row r="5065">
          <cell r="A5065" t="str">
            <v>MA</v>
          </cell>
          <cell r="F5065">
            <v>2012</v>
          </cell>
          <cell r="N5065">
            <v>1523.9010000000001</v>
          </cell>
          <cell r="R5065">
            <v>18783.945</v>
          </cell>
          <cell r="S5065" t="str">
            <v>Diesel Oil</v>
          </cell>
        </row>
        <row r="5066">
          <cell r="A5066" t="str">
            <v>MA</v>
          </cell>
          <cell r="F5066">
            <v>2013</v>
          </cell>
          <cell r="N5066">
            <v>1537.864</v>
          </cell>
          <cell r="R5066">
            <v>18948.552</v>
          </cell>
          <cell r="S5066" t="str">
            <v>Diesel Oil</v>
          </cell>
        </row>
        <row r="5067">
          <cell r="A5067" t="str">
            <v>MA</v>
          </cell>
          <cell r="F5067">
            <v>2014</v>
          </cell>
          <cell r="N5067">
            <v>2118.67</v>
          </cell>
          <cell r="R5067">
            <v>26111.348000000002</v>
          </cell>
          <cell r="S5067" t="str">
            <v>Diesel Oil</v>
          </cell>
        </row>
        <row r="5068">
          <cell r="A5068" t="str">
            <v>MA</v>
          </cell>
          <cell r="F5068">
            <v>2015</v>
          </cell>
          <cell r="N5068">
            <v>424.15499999999997</v>
          </cell>
          <cell r="R5068">
            <v>5226.299</v>
          </cell>
          <cell r="S5068" t="str">
            <v>Diesel Oil</v>
          </cell>
        </row>
        <row r="5069">
          <cell r="A5069" t="str">
            <v>MA</v>
          </cell>
          <cell r="F5069">
            <v>2016</v>
          </cell>
          <cell r="N5069">
            <v>2377.7139999999999</v>
          </cell>
          <cell r="R5069">
            <v>29301.219000000001</v>
          </cell>
          <cell r="S5069" t="str">
            <v>Diesel Oil</v>
          </cell>
        </row>
        <row r="5070">
          <cell r="A5070" t="str">
            <v>MA</v>
          </cell>
          <cell r="F5070">
            <v>2017</v>
          </cell>
          <cell r="N5070">
            <v>3424.5680000000002</v>
          </cell>
          <cell r="R5070">
            <v>42200.523000000001</v>
          </cell>
          <cell r="S5070" t="str">
            <v>Diesel Oil</v>
          </cell>
        </row>
        <row r="5071">
          <cell r="A5071" t="str">
            <v>MA</v>
          </cell>
          <cell r="F5071">
            <v>2018</v>
          </cell>
          <cell r="N5071">
            <v>2382.65</v>
          </cell>
          <cell r="R5071">
            <v>29358.563999999998</v>
          </cell>
          <cell r="S5071" t="str">
            <v>Diesel Oil</v>
          </cell>
        </row>
        <row r="5072">
          <cell r="A5072" t="str">
            <v>MA</v>
          </cell>
          <cell r="F5072">
            <v>2019</v>
          </cell>
          <cell r="N5072">
            <v>4135.01</v>
          </cell>
          <cell r="R5072">
            <v>50975.673999999999</v>
          </cell>
          <cell r="S5072" t="str">
            <v>Diesel Oil</v>
          </cell>
        </row>
        <row r="5073">
          <cell r="A5073" t="str">
            <v>MA</v>
          </cell>
          <cell r="F5073">
            <v>2020</v>
          </cell>
          <cell r="N5073">
            <v>1340.249</v>
          </cell>
          <cell r="R5073">
            <v>16513.513999999999</v>
          </cell>
          <cell r="S5073" t="str">
            <v>Diesel Oil</v>
          </cell>
        </row>
        <row r="5074">
          <cell r="A5074" t="str">
            <v>MA</v>
          </cell>
          <cell r="F5074">
            <v>2021</v>
          </cell>
          <cell r="N5074">
            <v>1007.367</v>
          </cell>
          <cell r="R5074">
            <v>12418.563</v>
          </cell>
          <cell r="S5074" t="str">
            <v>Diesel Oil</v>
          </cell>
        </row>
        <row r="5075">
          <cell r="A5075" t="str">
            <v>MA</v>
          </cell>
          <cell r="F5075">
            <v>2022</v>
          </cell>
          <cell r="N5075">
            <v>309.03899999999999</v>
          </cell>
          <cell r="R5075">
            <v>3810.5419999999999</v>
          </cell>
          <cell r="S5075" t="str">
            <v>Diesel Oil</v>
          </cell>
        </row>
        <row r="5076">
          <cell r="A5076" t="str">
            <v>MA</v>
          </cell>
          <cell r="F5076">
            <v>2023</v>
          </cell>
          <cell r="N5076">
            <v>470.94400000000002</v>
          </cell>
          <cell r="R5076">
            <v>5805.58</v>
          </cell>
          <cell r="S5076" t="str">
            <v>Diesel Oil</v>
          </cell>
        </row>
        <row r="5077">
          <cell r="A5077" t="str">
            <v>PA</v>
          </cell>
          <cell r="F5077">
            <v>2022</v>
          </cell>
          <cell r="N5077">
            <v>3139.491</v>
          </cell>
          <cell r="R5077">
            <v>52397.894999999997</v>
          </cell>
          <cell r="S5077" t="str">
            <v>Natural Gas</v>
          </cell>
        </row>
        <row r="5078">
          <cell r="A5078" t="str">
            <v>PA</v>
          </cell>
          <cell r="F5078">
            <v>2023</v>
          </cell>
          <cell r="N5078">
            <v>2028.4159999999999</v>
          </cell>
          <cell r="R5078">
            <v>34088.506999999998</v>
          </cell>
          <cell r="S5078" t="str">
            <v>Natural Gas</v>
          </cell>
        </row>
        <row r="5079">
          <cell r="A5079" t="str">
            <v>PA</v>
          </cell>
          <cell r="F5079">
            <v>2022</v>
          </cell>
          <cell r="N5079">
            <v>4452.7359999999999</v>
          </cell>
          <cell r="R5079">
            <v>73146.084000000003</v>
          </cell>
          <cell r="S5079" t="str">
            <v>Natural Gas</v>
          </cell>
        </row>
        <row r="5080">
          <cell r="A5080" t="str">
            <v>PA</v>
          </cell>
          <cell r="F5080">
            <v>2023</v>
          </cell>
          <cell r="N5080">
            <v>2351.2620000000002</v>
          </cell>
          <cell r="R5080">
            <v>39501.349000000002</v>
          </cell>
          <cell r="S5080" t="str">
            <v>Natural Gas</v>
          </cell>
        </row>
        <row r="5081">
          <cell r="A5081" t="str">
            <v>PA</v>
          </cell>
          <cell r="F5081">
            <v>2022</v>
          </cell>
          <cell r="N5081">
            <v>4320.2129999999997</v>
          </cell>
          <cell r="R5081">
            <v>68641.425000000003</v>
          </cell>
          <cell r="S5081" t="str">
            <v>Natural Gas</v>
          </cell>
        </row>
        <row r="5082">
          <cell r="A5082" t="str">
            <v>PA</v>
          </cell>
          <cell r="F5082">
            <v>2023</v>
          </cell>
          <cell r="N5082">
            <v>2508.8910000000001</v>
          </cell>
          <cell r="R5082">
            <v>41704.885000000002</v>
          </cell>
          <cell r="S5082" t="str">
            <v>Natural Gas</v>
          </cell>
        </row>
        <row r="5083">
          <cell r="A5083" t="str">
            <v>PA</v>
          </cell>
          <cell r="F5083">
            <v>2022</v>
          </cell>
          <cell r="N5083">
            <v>1665.694</v>
          </cell>
          <cell r="R5083">
            <v>34419.212</v>
          </cell>
          <cell r="S5083" t="str">
            <v>Natural Gas</v>
          </cell>
        </row>
        <row r="5084">
          <cell r="A5084" t="str">
            <v>PA</v>
          </cell>
          <cell r="F5084">
            <v>2023</v>
          </cell>
          <cell r="N5084">
            <v>2103.7429999999999</v>
          </cell>
          <cell r="R5084">
            <v>35071.913999999997</v>
          </cell>
          <cell r="S5084" t="str">
            <v>Natural Gas</v>
          </cell>
        </row>
        <row r="5085">
          <cell r="A5085" t="str">
            <v>MA</v>
          </cell>
          <cell r="F5085">
            <v>2009</v>
          </cell>
          <cell r="N5085">
            <v>4985.1499999999996</v>
          </cell>
          <cell r="R5085">
            <v>81535.05</v>
          </cell>
          <cell r="S5085" t="str">
            <v>Natural Gas</v>
          </cell>
        </row>
        <row r="5086">
          <cell r="A5086" t="str">
            <v>MA</v>
          </cell>
          <cell r="F5086">
            <v>2010</v>
          </cell>
          <cell r="N5086">
            <v>31674.15</v>
          </cell>
          <cell r="R5086">
            <v>530439.52500000002</v>
          </cell>
          <cell r="S5086" t="str">
            <v>Natural Gas</v>
          </cell>
        </row>
        <row r="5087">
          <cell r="A5087" t="str">
            <v>MA</v>
          </cell>
          <cell r="F5087">
            <v>2011</v>
          </cell>
          <cell r="N5087">
            <v>31621.603999999999</v>
          </cell>
          <cell r="R5087">
            <v>517949.22899999999</v>
          </cell>
          <cell r="S5087" t="str">
            <v>Natural Gas</v>
          </cell>
        </row>
        <row r="5088">
          <cell r="A5088" t="str">
            <v>MA</v>
          </cell>
          <cell r="F5088">
            <v>2012</v>
          </cell>
          <cell r="N5088">
            <v>49741.417999999998</v>
          </cell>
          <cell r="R5088">
            <v>809754.43099999998</v>
          </cell>
          <cell r="S5088" t="str">
            <v>Natural Gas</v>
          </cell>
        </row>
        <row r="5089">
          <cell r="A5089" t="str">
            <v>MA</v>
          </cell>
          <cell r="F5089">
            <v>2013</v>
          </cell>
          <cell r="N5089">
            <v>38319.383000000002</v>
          </cell>
          <cell r="R5089">
            <v>596766.42099999997</v>
          </cell>
          <cell r="S5089" t="str">
            <v>Natural Gas</v>
          </cell>
        </row>
        <row r="5090">
          <cell r="A5090" t="str">
            <v>MA</v>
          </cell>
          <cell r="F5090">
            <v>2014</v>
          </cell>
          <cell r="N5090">
            <v>24009.901999999998</v>
          </cell>
          <cell r="R5090">
            <v>375165.42599999998</v>
          </cell>
          <cell r="S5090" t="str">
            <v>Natural Gas</v>
          </cell>
        </row>
        <row r="5091">
          <cell r="A5091" t="str">
            <v>MA</v>
          </cell>
          <cell r="F5091">
            <v>2015</v>
          </cell>
          <cell r="N5091">
            <v>43330.642</v>
          </cell>
          <cell r="R5091">
            <v>715734.73600000003</v>
          </cell>
          <cell r="S5091" t="str">
            <v>Natural Gas</v>
          </cell>
        </row>
        <row r="5092">
          <cell r="A5092" t="str">
            <v>MA</v>
          </cell>
          <cell r="F5092">
            <v>2016</v>
          </cell>
          <cell r="N5092">
            <v>40385.538999999997</v>
          </cell>
          <cell r="R5092">
            <v>676978.22199999995</v>
          </cell>
          <cell r="S5092" t="str">
            <v>Natural Gas</v>
          </cell>
        </row>
        <row r="5093">
          <cell r="A5093" t="str">
            <v>MA</v>
          </cell>
          <cell r="F5093">
            <v>2017</v>
          </cell>
          <cell r="N5093">
            <v>26848.555</v>
          </cell>
          <cell r="R5093">
            <v>445468.12699999998</v>
          </cell>
          <cell r="S5093" t="str">
            <v>Natural Gas</v>
          </cell>
        </row>
        <row r="5094">
          <cell r="A5094" t="str">
            <v>MA</v>
          </cell>
          <cell r="F5094">
            <v>2018</v>
          </cell>
          <cell r="N5094">
            <v>19955.148000000001</v>
          </cell>
          <cell r="R5094">
            <v>326899.97100000002</v>
          </cell>
          <cell r="S5094" t="str">
            <v>Natural Gas</v>
          </cell>
        </row>
        <row r="5095">
          <cell r="A5095" t="str">
            <v>MA</v>
          </cell>
          <cell r="F5095">
            <v>2019</v>
          </cell>
          <cell r="N5095">
            <v>13746.538</v>
          </cell>
          <cell r="R5095">
            <v>230694.68700000001</v>
          </cell>
          <cell r="S5095" t="str">
            <v>Natural Gas</v>
          </cell>
        </row>
        <row r="5096">
          <cell r="A5096" t="str">
            <v>MA</v>
          </cell>
          <cell r="F5096">
            <v>2020</v>
          </cell>
          <cell r="N5096">
            <v>5243.7839999999997</v>
          </cell>
          <cell r="R5096">
            <v>88018.866999999998</v>
          </cell>
          <cell r="S5096" t="str">
            <v>Natural Gas</v>
          </cell>
        </row>
        <row r="5097">
          <cell r="A5097" t="str">
            <v>MA</v>
          </cell>
          <cell r="F5097">
            <v>2021</v>
          </cell>
          <cell r="N5097">
            <v>11064.221</v>
          </cell>
          <cell r="R5097">
            <v>185898.079</v>
          </cell>
          <cell r="S5097" t="str">
            <v>Natural Gas</v>
          </cell>
        </row>
        <row r="5098">
          <cell r="A5098" t="str">
            <v>MA</v>
          </cell>
          <cell r="F5098">
            <v>2022</v>
          </cell>
          <cell r="N5098">
            <v>10035.698</v>
          </cell>
          <cell r="R5098">
            <v>168725.394</v>
          </cell>
          <cell r="S5098" t="str">
            <v>Natural Gas</v>
          </cell>
        </row>
        <row r="5099">
          <cell r="A5099" t="str">
            <v>MA</v>
          </cell>
          <cell r="F5099">
            <v>2023</v>
          </cell>
          <cell r="N5099">
            <v>3428.5320000000002</v>
          </cell>
          <cell r="R5099">
            <v>56442.196000000004</v>
          </cell>
          <cell r="S5099" t="str">
            <v>Natural Gas</v>
          </cell>
        </row>
        <row r="5100">
          <cell r="A5100" t="str">
            <v>MA</v>
          </cell>
          <cell r="F5100">
            <v>2009</v>
          </cell>
          <cell r="N5100">
            <v>5826.375</v>
          </cell>
          <cell r="R5100">
            <v>95357.925000000003</v>
          </cell>
          <cell r="S5100" t="str">
            <v>Natural Gas</v>
          </cell>
        </row>
        <row r="5101">
          <cell r="A5101" t="str">
            <v>MA</v>
          </cell>
          <cell r="F5101">
            <v>2010</v>
          </cell>
          <cell r="N5101">
            <v>34149.824999999997</v>
          </cell>
          <cell r="R5101">
            <v>572632.35</v>
          </cell>
          <cell r="S5101" t="str">
            <v>Natural Gas</v>
          </cell>
        </row>
        <row r="5102">
          <cell r="A5102" t="str">
            <v>MA</v>
          </cell>
          <cell r="F5102">
            <v>2011</v>
          </cell>
          <cell r="N5102">
            <v>34430.915000000001</v>
          </cell>
          <cell r="R5102">
            <v>565596.049</v>
          </cell>
          <cell r="S5102" t="str">
            <v>Natural Gas</v>
          </cell>
        </row>
        <row r="5103">
          <cell r="A5103" t="str">
            <v>MA</v>
          </cell>
          <cell r="F5103">
            <v>2012</v>
          </cell>
          <cell r="N5103">
            <v>57440.006000000001</v>
          </cell>
          <cell r="R5103">
            <v>940339.03799999994</v>
          </cell>
          <cell r="S5103" t="str">
            <v>Natural Gas</v>
          </cell>
        </row>
        <row r="5104">
          <cell r="A5104" t="str">
            <v>MA</v>
          </cell>
          <cell r="F5104">
            <v>2013</v>
          </cell>
          <cell r="N5104">
            <v>46720.705999999998</v>
          </cell>
          <cell r="R5104">
            <v>728441.24300000002</v>
          </cell>
          <cell r="S5104" t="str">
            <v>Natural Gas</v>
          </cell>
        </row>
        <row r="5105">
          <cell r="A5105" t="str">
            <v>MA</v>
          </cell>
          <cell r="F5105">
            <v>2014</v>
          </cell>
          <cell r="N5105">
            <v>28205.425999999999</v>
          </cell>
          <cell r="R5105">
            <v>440033.16800000001</v>
          </cell>
          <cell r="S5105" t="str">
            <v>Natural Gas</v>
          </cell>
        </row>
        <row r="5106">
          <cell r="A5106" t="str">
            <v>MA</v>
          </cell>
          <cell r="F5106">
            <v>2015</v>
          </cell>
          <cell r="N5106">
            <v>47600.667999999998</v>
          </cell>
          <cell r="R5106">
            <v>785540.21900000004</v>
          </cell>
          <cell r="S5106" t="str">
            <v>Natural Gas</v>
          </cell>
        </row>
        <row r="5107">
          <cell r="A5107" t="str">
            <v>MA</v>
          </cell>
          <cell r="F5107">
            <v>2016</v>
          </cell>
          <cell r="N5107">
            <v>44117.470999999998</v>
          </cell>
          <cell r="R5107">
            <v>739325.81299999997</v>
          </cell>
          <cell r="S5107" t="str">
            <v>Natural Gas</v>
          </cell>
        </row>
        <row r="5108">
          <cell r="A5108" t="str">
            <v>MA</v>
          </cell>
          <cell r="F5108">
            <v>2017</v>
          </cell>
          <cell r="N5108">
            <v>30989.378000000001</v>
          </cell>
          <cell r="R5108">
            <v>513937.55900000001</v>
          </cell>
          <cell r="S5108" t="str">
            <v>Natural Gas</v>
          </cell>
        </row>
        <row r="5109">
          <cell r="A5109" t="str">
            <v>MA</v>
          </cell>
          <cell r="F5109">
            <v>2018</v>
          </cell>
          <cell r="N5109">
            <v>22141.025000000001</v>
          </cell>
          <cell r="R5109">
            <v>362913.95500000002</v>
          </cell>
          <cell r="S5109" t="str">
            <v>Natural Gas</v>
          </cell>
        </row>
        <row r="5110">
          <cell r="A5110" t="str">
            <v>MA</v>
          </cell>
          <cell r="F5110">
            <v>2019</v>
          </cell>
          <cell r="N5110">
            <v>14278.284</v>
          </cell>
          <cell r="R5110">
            <v>239436.152</v>
          </cell>
          <cell r="S5110" t="str">
            <v>Natural Gas</v>
          </cell>
        </row>
        <row r="5111">
          <cell r="A5111" t="str">
            <v>MA</v>
          </cell>
          <cell r="F5111">
            <v>2020</v>
          </cell>
          <cell r="N5111">
            <v>6392.4840000000004</v>
          </cell>
          <cell r="R5111">
            <v>107186.973</v>
          </cell>
          <cell r="S5111" t="str">
            <v>Natural Gas</v>
          </cell>
        </row>
        <row r="5112">
          <cell r="A5112" t="str">
            <v>MA</v>
          </cell>
          <cell r="F5112">
            <v>2021</v>
          </cell>
          <cell r="N5112">
            <v>12160.213</v>
          </cell>
          <cell r="R5112">
            <v>204357.247</v>
          </cell>
          <cell r="S5112" t="str">
            <v>Natural Gas</v>
          </cell>
        </row>
        <row r="5113">
          <cell r="A5113" t="str">
            <v>MA</v>
          </cell>
          <cell r="F5113">
            <v>2022</v>
          </cell>
          <cell r="N5113">
            <v>10862.308999999999</v>
          </cell>
          <cell r="R5113">
            <v>182572.978</v>
          </cell>
          <cell r="S5113" t="str">
            <v>Natural Gas</v>
          </cell>
        </row>
        <row r="5114">
          <cell r="A5114" t="str">
            <v>MA</v>
          </cell>
          <cell r="F5114">
            <v>2023</v>
          </cell>
          <cell r="N5114">
            <v>3927.395</v>
          </cell>
          <cell r="R5114">
            <v>65832.667000000001</v>
          </cell>
          <cell r="S5114" t="str">
            <v>Natural Gas</v>
          </cell>
        </row>
        <row r="5115">
          <cell r="A5115" t="str">
            <v>MA</v>
          </cell>
          <cell r="F5115">
            <v>2009</v>
          </cell>
          <cell r="N5115">
            <v>5022.8</v>
          </cell>
          <cell r="R5115">
            <v>80738.675000000003</v>
          </cell>
          <cell r="S5115" t="str">
            <v>Natural Gas</v>
          </cell>
        </row>
        <row r="5116">
          <cell r="A5116" t="str">
            <v>MA</v>
          </cell>
          <cell r="F5116">
            <v>2010</v>
          </cell>
          <cell r="N5116">
            <v>33483.824999999997</v>
          </cell>
          <cell r="R5116">
            <v>561233.47499999998</v>
          </cell>
          <cell r="S5116" t="str">
            <v>Natural Gas</v>
          </cell>
        </row>
        <row r="5117">
          <cell r="A5117" t="str">
            <v>MA</v>
          </cell>
          <cell r="F5117">
            <v>2011</v>
          </cell>
          <cell r="N5117">
            <v>35409.057000000001</v>
          </cell>
          <cell r="R5117">
            <v>589797.99100000004</v>
          </cell>
          <cell r="S5117" t="str">
            <v>Natural Gas</v>
          </cell>
        </row>
        <row r="5118">
          <cell r="A5118" t="str">
            <v>MA</v>
          </cell>
          <cell r="F5118">
            <v>2012</v>
          </cell>
          <cell r="N5118">
            <v>49102.502</v>
          </cell>
          <cell r="R5118">
            <v>811940.79299999995</v>
          </cell>
          <cell r="S5118" t="str">
            <v>Natural Gas</v>
          </cell>
        </row>
        <row r="5119">
          <cell r="A5119" t="str">
            <v>MA</v>
          </cell>
          <cell r="F5119">
            <v>2013</v>
          </cell>
          <cell r="N5119">
            <v>43677.976999999999</v>
          </cell>
          <cell r="R5119">
            <v>687499.07799999998</v>
          </cell>
          <cell r="S5119" t="str">
            <v>Natural Gas</v>
          </cell>
        </row>
        <row r="5120">
          <cell r="A5120" t="str">
            <v>MA</v>
          </cell>
          <cell r="F5120">
            <v>2014</v>
          </cell>
          <cell r="N5120">
            <v>27678.294000000002</v>
          </cell>
          <cell r="R5120">
            <v>427779.77</v>
          </cell>
          <cell r="S5120" t="str">
            <v>Natural Gas</v>
          </cell>
        </row>
        <row r="5121">
          <cell r="A5121" t="str">
            <v>MA</v>
          </cell>
          <cell r="F5121">
            <v>2015</v>
          </cell>
          <cell r="N5121">
            <v>44475.309000000001</v>
          </cell>
          <cell r="R5121">
            <v>732538.62199999997</v>
          </cell>
          <cell r="S5121" t="str">
            <v>Natural Gas</v>
          </cell>
        </row>
        <row r="5122">
          <cell r="A5122" t="str">
            <v>MA</v>
          </cell>
          <cell r="F5122">
            <v>2016</v>
          </cell>
          <cell r="N5122">
            <v>43224.148999999998</v>
          </cell>
          <cell r="R5122">
            <v>725250.19700000004</v>
          </cell>
          <cell r="S5122" t="str">
            <v>Natural Gas</v>
          </cell>
        </row>
        <row r="5123">
          <cell r="A5123" t="str">
            <v>MA</v>
          </cell>
          <cell r="F5123">
            <v>2017</v>
          </cell>
          <cell r="N5123">
            <v>29008.222000000002</v>
          </cell>
          <cell r="R5123">
            <v>482267.03399999999</v>
          </cell>
          <cell r="S5123" t="str">
            <v>Natural Gas</v>
          </cell>
        </row>
        <row r="5124">
          <cell r="A5124" t="str">
            <v>MA</v>
          </cell>
          <cell r="F5124">
            <v>2018</v>
          </cell>
          <cell r="N5124">
            <v>21324.317999999999</v>
          </cell>
          <cell r="R5124">
            <v>351763.41700000002</v>
          </cell>
          <cell r="S5124" t="str">
            <v>Natural Gas</v>
          </cell>
        </row>
        <row r="5125">
          <cell r="A5125" t="str">
            <v>MA</v>
          </cell>
          <cell r="F5125">
            <v>2019</v>
          </cell>
          <cell r="N5125">
            <v>14296.299000000001</v>
          </cell>
          <cell r="R5125">
            <v>240107.46</v>
          </cell>
          <cell r="S5125" t="str">
            <v>Natural Gas</v>
          </cell>
        </row>
        <row r="5126">
          <cell r="A5126" t="str">
            <v>MA</v>
          </cell>
          <cell r="F5126">
            <v>2020</v>
          </cell>
          <cell r="N5126">
            <v>7515.6850000000004</v>
          </cell>
          <cell r="R5126">
            <v>126247.49400000001</v>
          </cell>
          <cell r="S5126" t="str">
            <v>Natural Gas</v>
          </cell>
        </row>
        <row r="5127">
          <cell r="A5127" t="str">
            <v>MA</v>
          </cell>
          <cell r="F5127">
            <v>2021</v>
          </cell>
          <cell r="N5127">
            <v>11696.999</v>
          </cell>
          <cell r="R5127">
            <v>196568.242</v>
          </cell>
          <cell r="S5127" t="str">
            <v>Natural Gas</v>
          </cell>
        </row>
        <row r="5128">
          <cell r="A5128" t="str">
            <v>MA</v>
          </cell>
          <cell r="F5128">
            <v>2022</v>
          </cell>
          <cell r="N5128">
            <v>10399.423000000001</v>
          </cell>
          <cell r="R5128">
            <v>174769.73499999999</v>
          </cell>
          <cell r="S5128" t="str">
            <v>Natural Gas</v>
          </cell>
        </row>
        <row r="5129">
          <cell r="A5129" t="str">
            <v>MA</v>
          </cell>
          <cell r="F5129">
            <v>2023</v>
          </cell>
          <cell r="N5129">
            <v>3902.1179999999999</v>
          </cell>
          <cell r="R5129">
            <v>64706.42</v>
          </cell>
          <cell r="S5129" t="str">
            <v>Natural Gas</v>
          </cell>
        </row>
        <row r="5130">
          <cell r="A5130" t="str">
            <v>NJ</v>
          </cell>
          <cell r="F5130">
            <v>2009</v>
          </cell>
          <cell r="N5130">
            <v>807562.91799999995</v>
          </cell>
          <cell r="R5130">
            <v>13579096</v>
          </cell>
          <cell r="S5130" t="str">
            <v>Natural Gas</v>
          </cell>
        </row>
        <row r="5131">
          <cell r="A5131" t="str">
            <v>NJ</v>
          </cell>
          <cell r="F5131">
            <v>2010</v>
          </cell>
          <cell r="N5131">
            <v>758450.89800000004</v>
          </cell>
          <cell r="R5131">
            <v>12507725.994000001</v>
          </cell>
          <cell r="S5131" t="str">
            <v>Natural Gas</v>
          </cell>
        </row>
        <row r="5132">
          <cell r="A5132" t="str">
            <v>NJ</v>
          </cell>
          <cell r="F5132">
            <v>2011</v>
          </cell>
          <cell r="N5132">
            <v>841620.89300000004</v>
          </cell>
          <cell r="R5132">
            <v>14141072.913000001</v>
          </cell>
          <cell r="S5132" t="str">
            <v>Natural Gas</v>
          </cell>
        </row>
        <row r="5133">
          <cell r="A5133" t="str">
            <v>NJ</v>
          </cell>
          <cell r="F5133">
            <v>2020</v>
          </cell>
          <cell r="N5133">
            <v>669909.89</v>
          </cell>
          <cell r="R5133">
            <v>11259935.629000001</v>
          </cell>
          <cell r="S5133" t="str">
            <v>Natural Gas</v>
          </cell>
        </row>
        <row r="5134">
          <cell r="A5134" t="str">
            <v>NJ</v>
          </cell>
          <cell r="F5134">
            <v>2021</v>
          </cell>
          <cell r="N5134">
            <v>797124.39199999999</v>
          </cell>
          <cell r="R5134">
            <v>13407956.938999999</v>
          </cell>
          <cell r="S5134" t="str">
            <v>Natural Gas</v>
          </cell>
        </row>
        <row r="5135">
          <cell r="A5135" t="str">
            <v>NJ</v>
          </cell>
          <cell r="F5135">
            <v>2022</v>
          </cell>
          <cell r="N5135">
            <v>675599.19099999999</v>
          </cell>
          <cell r="R5135">
            <v>11367737.544</v>
          </cell>
          <cell r="S5135" t="str">
            <v>Natural Gas</v>
          </cell>
        </row>
        <row r="5136">
          <cell r="A5136" t="str">
            <v>NJ</v>
          </cell>
          <cell r="F5136">
            <v>2023</v>
          </cell>
          <cell r="N5136">
            <v>794720.86199999996</v>
          </cell>
          <cell r="R5136">
            <v>13340008.874</v>
          </cell>
          <cell r="S5136" t="str">
            <v>Natural Gas</v>
          </cell>
        </row>
        <row r="5137">
          <cell r="A5137" t="str">
            <v>NJ</v>
          </cell>
          <cell r="F5137">
            <v>2009</v>
          </cell>
          <cell r="N5137">
            <v>372857.484</v>
          </cell>
          <cell r="R5137">
            <v>6258861.1129999999</v>
          </cell>
          <cell r="S5137" t="str">
            <v>Natural Gas</v>
          </cell>
        </row>
        <row r="5138">
          <cell r="A5138" t="str">
            <v>NJ</v>
          </cell>
          <cell r="F5138">
            <v>2010</v>
          </cell>
          <cell r="N5138">
            <v>330062.57199999999</v>
          </cell>
          <cell r="R5138">
            <v>5553868.1210000003</v>
          </cell>
          <cell r="S5138" t="str">
            <v>Natural Gas</v>
          </cell>
        </row>
        <row r="5139">
          <cell r="A5139" t="str">
            <v>NJ</v>
          </cell>
          <cell r="F5139">
            <v>2011</v>
          </cell>
          <cell r="N5139">
            <v>339199.31099999999</v>
          </cell>
          <cell r="R5139">
            <v>5702143.5020000003</v>
          </cell>
          <cell r="S5139" t="str">
            <v>Natural Gas</v>
          </cell>
        </row>
        <row r="5140">
          <cell r="A5140" t="str">
            <v>NJ</v>
          </cell>
          <cell r="F5140">
            <v>2020</v>
          </cell>
          <cell r="N5140">
            <v>462909.28200000001</v>
          </cell>
          <cell r="R5140">
            <v>7789363.4079999998</v>
          </cell>
          <cell r="S5140" t="str">
            <v>Natural Gas</v>
          </cell>
        </row>
        <row r="5141">
          <cell r="A5141" t="str">
            <v>NJ</v>
          </cell>
          <cell r="F5141">
            <v>2021</v>
          </cell>
          <cell r="N5141">
            <v>450704.3</v>
          </cell>
          <cell r="R5141">
            <v>7583582.6689999998</v>
          </cell>
          <cell r="S5141" t="str">
            <v>Natural Gas</v>
          </cell>
        </row>
        <row r="5142">
          <cell r="A5142" t="str">
            <v>NJ</v>
          </cell>
          <cell r="F5142">
            <v>2022</v>
          </cell>
          <cell r="N5142">
            <v>465413.29800000001</v>
          </cell>
          <cell r="R5142">
            <v>7828039.5630000001</v>
          </cell>
          <cell r="S5142" t="str">
            <v>Natural Gas</v>
          </cell>
        </row>
        <row r="5143">
          <cell r="A5143" t="str">
            <v>NJ</v>
          </cell>
          <cell r="F5143">
            <v>2023</v>
          </cell>
          <cell r="N5143">
            <v>425080.592</v>
          </cell>
          <cell r="R5143">
            <v>7152748.6529999999</v>
          </cell>
          <cell r="S5143" t="str">
            <v>Natural Gas</v>
          </cell>
        </row>
        <row r="5144">
          <cell r="A5144" t="str">
            <v>NJ</v>
          </cell>
          <cell r="F5144">
            <v>2009</v>
          </cell>
          <cell r="N5144">
            <v>356510.74099999998</v>
          </cell>
          <cell r="R5144">
            <v>5918298.4850000003</v>
          </cell>
          <cell r="S5144" t="str">
            <v>Natural Gas</v>
          </cell>
        </row>
        <row r="5145">
          <cell r="A5145" t="str">
            <v>NJ</v>
          </cell>
          <cell r="F5145">
            <v>2010</v>
          </cell>
          <cell r="N5145">
            <v>366447.14899999998</v>
          </cell>
          <cell r="R5145">
            <v>6102684.5779999997</v>
          </cell>
          <cell r="S5145" t="str">
            <v>Natural Gas</v>
          </cell>
        </row>
        <row r="5146">
          <cell r="A5146" t="str">
            <v>NJ</v>
          </cell>
          <cell r="F5146">
            <v>2011</v>
          </cell>
          <cell r="N5146">
            <v>292973.29700000002</v>
          </cell>
          <cell r="R5146">
            <v>4929324.3949999996</v>
          </cell>
          <cell r="S5146" t="str">
            <v>Natural Gas</v>
          </cell>
        </row>
        <row r="5147">
          <cell r="A5147" t="str">
            <v>NJ</v>
          </cell>
          <cell r="F5147">
            <v>2020</v>
          </cell>
          <cell r="N5147">
            <v>466709.90100000001</v>
          </cell>
          <cell r="R5147">
            <v>7853358.5029999996</v>
          </cell>
          <cell r="S5147" t="str">
            <v>Natural Gas</v>
          </cell>
        </row>
        <row r="5148">
          <cell r="A5148" t="str">
            <v>NJ</v>
          </cell>
          <cell r="F5148">
            <v>2021</v>
          </cell>
          <cell r="N5148">
            <v>492967.79499999998</v>
          </cell>
          <cell r="R5148">
            <v>8285498.4009999996</v>
          </cell>
          <cell r="S5148" t="str">
            <v>Natural Gas</v>
          </cell>
        </row>
        <row r="5149">
          <cell r="A5149" t="str">
            <v>NJ</v>
          </cell>
          <cell r="F5149">
            <v>2022</v>
          </cell>
          <cell r="N5149">
            <v>466505.39199999999</v>
          </cell>
          <cell r="R5149">
            <v>7847133.6279999996</v>
          </cell>
          <cell r="S5149" t="str">
            <v>Natural Gas</v>
          </cell>
        </row>
        <row r="5150">
          <cell r="A5150" t="str">
            <v>NJ</v>
          </cell>
          <cell r="F5150">
            <v>2023</v>
          </cell>
          <cell r="N5150">
            <v>426784.53</v>
          </cell>
          <cell r="R5150">
            <v>7181497.2510000002</v>
          </cell>
          <cell r="S5150" t="str">
            <v>Natural Gas</v>
          </cell>
        </row>
        <row r="5151">
          <cell r="A5151" t="str">
            <v>NJ</v>
          </cell>
          <cell r="F5151">
            <v>2009</v>
          </cell>
          <cell r="N5151">
            <v>367122.55599999998</v>
          </cell>
          <cell r="R5151">
            <v>6132706.2439999999</v>
          </cell>
          <cell r="S5151" t="str">
            <v>Natural Gas</v>
          </cell>
        </row>
        <row r="5152">
          <cell r="A5152" t="str">
            <v>NJ</v>
          </cell>
          <cell r="F5152">
            <v>2010</v>
          </cell>
          <cell r="N5152">
            <v>393258.57</v>
          </cell>
          <cell r="R5152">
            <v>6613516.5010000002</v>
          </cell>
          <cell r="S5152" t="str">
            <v>Natural Gas</v>
          </cell>
        </row>
        <row r="5153">
          <cell r="A5153" t="str">
            <v>NJ</v>
          </cell>
          <cell r="F5153">
            <v>2011</v>
          </cell>
          <cell r="N5153">
            <v>330428.96799999999</v>
          </cell>
          <cell r="R5153">
            <v>5559762.6509999996</v>
          </cell>
          <cell r="S5153" t="str">
            <v>Natural Gas</v>
          </cell>
        </row>
        <row r="5154">
          <cell r="A5154" t="str">
            <v>NJ</v>
          </cell>
          <cell r="F5154">
            <v>2020</v>
          </cell>
          <cell r="N5154">
            <v>412084.09600000002</v>
          </cell>
          <cell r="R5154">
            <v>6934050.9400000004</v>
          </cell>
          <cell r="S5154" t="str">
            <v>Natural Gas</v>
          </cell>
        </row>
        <row r="5155">
          <cell r="A5155" t="str">
            <v>NJ</v>
          </cell>
          <cell r="F5155">
            <v>2021</v>
          </cell>
          <cell r="N5155">
            <v>493042.891</v>
          </cell>
          <cell r="R5155">
            <v>8290706.4100000001</v>
          </cell>
          <cell r="S5155" t="str">
            <v>Natural Gas</v>
          </cell>
        </row>
        <row r="5156">
          <cell r="A5156" t="str">
            <v>NJ</v>
          </cell>
          <cell r="F5156">
            <v>2022</v>
          </cell>
          <cell r="N5156">
            <v>412025.26400000002</v>
          </cell>
          <cell r="R5156">
            <v>6927984.5389999999</v>
          </cell>
          <cell r="S5156" t="str">
            <v>Natural Gas</v>
          </cell>
        </row>
        <row r="5157">
          <cell r="A5157" t="str">
            <v>NJ</v>
          </cell>
          <cell r="F5157">
            <v>2023</v>
          </cell>
          <cell r="N5157">
            <v>491575.25</v>
          </cell>
          <cell r="R5157">
            <v>8271463.7539999997</v>
          </cell>
          <cell r="S5157" t="str">
            <v>Natural Gas</v>
          </cell>
        </row>
        <row r="5158">
          <cell r="A5158" t="str">
            <v>NJ</v>
          </cell>
          <cell r="F5158">
            <v>2009</v>
          </cell>
          <cell r="N5158">
            <v>348443.163</v>
          </cell>
          <cell r="R5158">
            <v>5849950.5640000002</v>
          </cell>
          <cell r="S5158" t="str">
            <v>Natural Gas</v>
          </cell>
        </row>
        <row r="5159">
          <cell r="A5159" t="str">
            <v>NJ</v>
          </cell>
          <cell r="F5159">
            <v>2010</v>
          </cell>
          <cell r="N5159">
            <v>402582.34899999999</v>
          </cell>
          <cell r="R5159">
            <v>6769193.426</v>
          </cell>
          <cell r="S5159" t="str">
            <v>Natural Gas</v>
          </cell>
        </row>
        <row r="5160">
          <cell r="A5160" t="str">
            <v>NJ</v>
          </cell>
          <cell r="F5160">
            <v>2011</v>
          </cell>
          <cell r="N5160">
            <v>284707.15600000002</v>
          </cell>
          <cell r="R5160">
            <v>4789694.7089999998</v>
          </cell>
          <cell r="S5160" t="str">
            <v>Natural Gas</v>
          </cell>
        </row>
        <row r="5161">
          <cell r="A5161" t="str">
            <v>NJ</v>
          </cell>
          <cell r="F5161">
            <v>2020</v>
          </cell>
          <cell r="N5161">
            <v>468291.39899999998</v>
          </cell>
          <cell r="R5161">
            <v>7879821.7819999997</v>
          </cell>
          <cell r="S5161" t="str">
            <v>Natural Gas</v>
          </cell>
        </row>
        <row r="5162">
          <cell r="A5162" t="str">
            <v>NJ</v>
          </cell>
          <cell r="F5162">
            <v>2021</v>
          </cell>
          <cell r="N5162">
            <v>376057.01500000001</v>
          </cell>
          <cell r="R5162">
            <v>6323049.602</v>
          </cell>
          <cell r="S5162" t="str">
            <v>Natural Gas</v>
          </cell>
        </row>
        <row r="5163">
          <cell r="A5163" t="str">
            <v>NJ</v>
          </cell>
          <cell r="F5163">
            <v>2022</v>
          </cell>
          <cell r="N5163">
            <v>489790.125</v>
          </cell>
          <cell r="R5163">
            <v>8241660.4680000003</v>
          </cell>
          <cell r="S5163" t="str">
            <v>Natural Gas</v>
          </cell>
        </row>
        <row r="5164">
          <cell r="A5164" t="str">
            <v>NJ</v>
          </cell>
          <cell r="F5164">
            <v>2023</v>
          </cell>
          <cell r="N5164">
            <v>462572.63199999998</v>
          </cell>
          <cell r="R5164">
            <v>7783516.9819999998</v>
          </cell>
          <cell r="S5164" t="str">
            <v>Natural Gas</v>
          </cell>
        </row>
        <row r="5165">
          <cell r="A5165" t="str">
            <v>NJ</v>
          </cell>
          <cell r="F5165">
            <v>2009</v>
          </cell>
          <cell r="N5165">
            <v>391172.39199999999</v>
          </cell>
          <cell r="R5165">
            <v>6546016.5290000001</v>
          </cell>
          <cell r="S5165" t="str">
            <v>Natural Gas</v>
          </cell>
        </row>
        <row r="5166">
          <cell r="A5166" t="str">
            <v>NJ</v>
          </cell>
          <cell r="F5166">
            <v>2010</v>
          </cell>
          <cell r="N5166">
            <v>321192.11700000003</v>
          </cell>
          <cell r="R5166">
            <v>5402308.8930000002</v>
          </cell>
          <cell r="S5166" t="str">
            <v>Natural Gas</v>
          </cell>
        </row>
        <row r="5167">
          <cell r="A5167" t="str">
            <v>NJ</v>
          </cell>
          <cell r="F5167">
            <v>2011</v>
          </cell>
          <cell r="N5167">
            <v>302228.39</v>
          </cell>
          <cell r="R5167">
            <v>5082268.4419999998</v>
          </cell>
          <cell r="S5167" t="str">
            <v>Natural Gas</v>
          </cell>
        </row>
        <row r="5168">
          <cell r="A5168" t="str">
            <v>NJ</v>
          </cell>
          <cell r="F5168">
            <v>2020</v>
          </cell>
          <cell r="N5168">
            <v>428327.17099999997</v>
          </cell>
          <cell r="R5168">
            <v>7207480.3629999999</v>
          </cell>
          <cell r="S5168" t="str">
            <v>Natural Gas</v>
          </cell>
        </row>
        <row r="5169">
          <cell r="A5169" t="str">
            <v>NJ</v>
          </cell>
          <cell r="F5169">
            <v>2021</v>
          </cell>
          <cell r="N5169">
            <v>475228.87300000002</v>
          </cell>
          <cell r="R5169">
            <v>7985127.9749999996</v>
          </cell>
          <cell r="S5169" t="str">
            <v>Natural Gas</v>
          </cell>
        </row>
        <row r="5170">
          <cell r="A5170" t="str">
            <v>NJ</v>
          </cell>
          <cell r="F5170">
            <v>2022</v>
          </cell>
          <cell r="N5170">
            <v>474606.96600000001</v>
          </cell>
          <cell r="R5170">
            <v>7982009.0250000004</v>
          </cell>
          <cell r="S5170" t="str">
            <v>Natural Gas</v>
          </cell>
        </row>
        <row r="5171">
          <cell r="A5171" t="str">
            <v>NJ</v>
          </cell>
          <cell r="F5171">
            <v>2023</v>
          </cell>
          <cell r="N5171">
            <v>495822.18800000002</v>
          </cell>
          <cell r="R5171">
            <v>8343239.7230000002</v>
          </cell>
          <cell r="S5171" t="str">
            <v>Natural Gas</v>
          </cell>
        </row>
        <row r="5172">
          <cell r="A5172" t="str">
            <v>NY</v>
          </cell>
          <cell r="F5172">
            <v>2009</v>
          </cell>
          <cell r="N5172">
            <v>208400.40100000001</v>
          </cell>
          <cell r="R5172">
            <v>1896538.5660000001</v>
          </cell>
          <cell r="S5172" t="str">
            <v>Other</v>
          </cell>
        </row>
        <row r="5173">
          <cell r="A5173" t="str">
            <v>NY</v>
          </cell>
          <cell r="F5173">
            <v>2010</v>
          </cell>
          <cell r="N5173">
            <v>88665.562999999995</v>
          </cell>
          <cell r="R5173">
            <v>851705.71100000001</v>
          </cell>
          <cell r="S5173" t="str">
            <v>Other</v>
          </cell>
        </row>
        <row r="5174">
          <cell r="A5174" t="str">
            <v>NY</v>
          </cell>
          <cell r="F5174">
            <v>2011</v>
          </cell>
          <cell r="S5174" t="str">
            <v>Other</v>
          </cell>
        </row>
        <row r="5175">
          <cell r="A5175" t="str">
            <v>NY</v>
          </cell>
          <cell r="F5175">
            <v>2012</v>
          </cell>
          <cell r="N5175">
            <v>186614.81099999999</v>
          </cell>
          <cell r="R5175">
            <v>1720514.9169999999</v>
          </cell>
          <cell r="S5175" t="str">
            <v>Other</v>
          </cell>
        </row>
        <row r="5176">
          <cell r="A5176" t="str">
            <v>NY</v>
          </cell>
          <cell r="F5176">
            <v>2013</v>
          </cell>
          <cell r="N5176">
            <v>74661.413</v>
          </cell>
          <cell r="R5176">
            <v>705682.39199999999</v>
          </cell>
          <cell r="S5176" t="str">
            <v>Other</v>
          </cell>
        </row>
        <row r="5177">
          <cell r="A5177" t="str">
            <v>NY</v>
          </cell>
          <cell r="F5177">
            <v>2014</v>
          </cell>
          <cell r="N5177">
            <v>156367.95199999999</v>
          </cell>
          <cell r="R5177">
            <v>1499670.5889999999</v>
          </cell>
          <cell r="S5177" t="str">
            <v>Other</v>
          </cell>
        </row>
        <row r="5178">
          <cell r="A5178" t="str">
            <v>NY</v>
          </cell>
          <cell r="F5178">
            <v>2015</v>
          </cell>
          <cell r="N5178">
            <v>70935.285999999993</v>
          </cell>
          <cell r="R5178">
            <v>691862.304</v>
          </cell>
          <cell r="S5178" t="str">
            <v>Other</v>
          </cell>
        </row>
        <row r="5179">
          <cell r="A5179" t="str">
            <v>NY</v>
          </cell>
          <cell r="F5179">
            <v>2016</v>
          </cell>
          <cell r="S5179" t="str">
            <v>Other</v>
          </cell>
        </row>
        <row r="5180">
          <cell r="A5180" t="str">
            <v>NY</v>
          </cell>
          <cell r="F5180">
            <v>2017</v>
          </cell>
          <cell r="S5180" t="str">
            <v>Other</v>
          </cell>
        </row>
        <row r="5181">
          <cell r="A5181" t="str">
            <v>NY</v>
          </cell>
          <cell r="F5181">
            <v>2018</v>
          </cell>
          <cell r="S5181" t="str">
            <v>Other</v>
          </cell>
        </row>
        <row r="5182">
          <cell r="A5182" t="str">
            <v>ME</v>
          </cell>
          <cell r="F5182">
            <v>2009</v>
          </cell>
          <cell r="N5182">
            <v>809077.20400000003</v>
          </cell>
          <cell r="R5182">
            <v>14149291.525</v>
          </cell>
          <cell r="S5182" t="str">
            <v>Natural Gas</v>
          </cell>
        </row>
        <row r="5183">
          <cell r="A5183" t="str">
            <v>ME</v>
          </cell>
          <cell r="F5183">
            <v>2010</v>
          </cell>
          <cell r="N5183">
            <v>813063.98600000003</v>
          </cell>
          <cell r="R5183">
            <v>13895215.050000001</v>
          </cell>
          <cell r="S5183" t="str">
            <v>Natural Gas</v>
          </cell>
        </row>
        <row r="5184">
          <cell r="A5184" t="str">
            <v>ME</v>
          </cell>
          <cell r="F5184">
            <v>2011</v>
          </cell>
          <cell r="N5184">
            <v>766547.60699999996</v>
          </cell>
          <cell r="R5184">
            <v>13076083.175000001</v>
          </cell>
          <cell r="S5184" t="str">
            <v>Natural Gas</v>
          </cell>
        </row>
        <row r="5185">
          <cell r="A5185" t="str">
            <v>ME</v>
          </cell>
          <cell r="F5185">
            <v>2012</v>
          </cell>
          <cell r="N5185">
            <v>787071.33100000001</v>
          </cell>
          <cell r="R5185">
            <v>13427062.025</v>
          </cell>
          <cell r="S5185" t="str">
            <v>Natural Gas</v>
          </cell>
        </row>
        <row r="5186">
          <cell r="A5186" t="str">
            <v>ME</v>
          </cell>
          <cell r="F5186">
            <v>2013</v>
          </cell>
          <cell r="N5186">
            <v>793406.43400000001</v>
          </cell>
          <cell r="R5186">
            <v>13586536.050000001</v>
          </cell>
          <cell r="S5186" t="str">
            <v>Natural Gas</v>
          </cell>
        </row>
        <row r="5187">
          <cell r="A5187" t="str">
            <v>ME</v>
          </cell>
          <cell r="F5187">
            <v>2014</v>
          </cell>
          <cell r="N5187">
            <v>259499.33900000001</v>
          </cell>
          <cell r="R5187">
            <v>4456967.4000000004</v>
          </cell>
          <cell r="S5187" t="str">
            <v>Natural Gas</v>
          </cell>
        </row>
        <row r="5188">
          <cell r="A5188" t="str">
            <v>ME</v>
          </cell>
          <cell r="F5188">
            <v>2015</v>
          </cell>
          <cell r="N5188">
            <v>40779.930999999997</v>
          </cell>
          <cell r="R5188">
            <v>628932.57499999995</v>
          </cell>
          <cell r="S5188" t="str">
            <v>Natural Gas</v>
          </cell>
        </row>
        <row r="5189">
          <cell r="A5189" t="str">
            <v>ME</v>
          </cell>
          <cell r="F5189">
            <v>2016</v>
          </cell>
          <cell r="N5189">
            <v>6206.2110000000002</v>
          </cell>
          <cell r="R5189">
            <v>108106.95</v>
          </cell>
          <cell r="S5189" t="str">
            <v>Natural Gas</v>
          </cell>
        </row>
        <row r="5190">
          <cell r="A5190" t="str">
            <v>ME</v>
          </cell>
          <cell r="F5190">
            <v>2017</v>
          </cell>
          <cell r="N5190">
            <v>4797.2979999999998</v>
          </cell>
          <cell r="R5190">
            <v>80451.289000000004</v>
          </cell>
          <cell r="S5190" t="str">
            <v>Natural Gas</v>
          </cell>
        </row>
        <row r="5191">
          <cell r="A5191" t="str">
            <v>ME</v>
          </cell>
          <cell r="F5191">
            <v>2018</v>
          </cell>
          <cell r="N5191">
            <v>8939.6869999999999</v>
          </cell>
          <cell r="R5191">
            <v>127346.22500000001</v>
          </cell>
          <cell r="S5191" t="str">
            <v>Natural Gas</v>
          </cell>
        </row>
        <row r="5192">
          <cell r="A5192" t="str">
            <v>ME</v>
          </cell>
          <cell r="F5192">
            <v>2019</v>
          </cell>
          <cell r="N5192">
            <v>1312.8989999999999</v>
          </cell>
          <cell r="R5192">
            <v>20689.55</v>
          </cell>
          <cell r="S5192" t="str">
            <v>Natural Gas</v>
          </cell>
        </row>
        <row r="5193">
          <cell r="A5193" t="str">
            <v>ME</v>
          </cell>
          <cell r="F5193">
            <v>2020</v>
          </cell>
          <cell r="N5193">
            <v>2987.2020000000002</v>
          </cell>
          <cell r="R5193">
            <v>49396.883999999998</v>
          </cell>
          <cell r="S5193" t="str">
            <v>Natural Gas</v>
          </cell>
        </row>
        <row r="5194">
          <cell r="A5194" t="str">
            <v>ME</v>
          </cell>
          <cell r="F5194">
            <v>2021</v>
          </cell>
          <cell r="N5194">
            <v>4364.1030000000001</v>
          </cell>
          <cell r="R5194">
            <v>72829.75</v>
          </cell>
          <cell r="S5194" t="str">
            <v>Natural Gas</v>
          </cell>
        </row>
        <row r="5195">
          <cell r="A5195" t="str">
            <v>ME</v>
          </cell>
          <cell r="F5195">
            <v>2022</v>
          </cell>
          <cell r="N5195">
            <v>7243.0929999999998</v>
          </cell>
          <cell r="R5195">
            <v>114025.55</v>
          </cell>
          <cell r="S5195" t="str">
            <v>Natural Gas</v>
          </cell>
        </row>
        <row r="5196">
          <cell r="A5196" t="str">
            <v>ME</v>
          </cell>
          <cell r="F5196">
            <v>2023</v>
          </cell>
          <cell r="N5196">
            <v>10048.495000000001</v>
          </cell>
          <cell r="R5196">
            <v>169445.25</v>
          </cell>
          <cell r="S5196" t="str">
            <v>Natural Gas</v>
          </cell>
        </row>
        <row r="5197">
          <cell r="A5197" t="str">
            <v>PA</v>
          </cell>
          <cell r="F5197">
            <v>2022</v>
          </cell>
          <cell r="N5197">
            <v>37165.449999999997</v>
          </cell>
          <cell r="R5197">
            <v>625391.25</v>
          </cell>
          <cell r="S5197" t="str">
            <v>Natural Gas</v>
          </cell>
        </row>
        <row r="5198">
          <cell r="A5198" t="str">
            <v>PA</v>
          </cell>
          <cell r="F5198">
            <v>2023</v>
          </cell>
          <cell r="N5198">
            <v>52053.925000000003</v>
          </cell>
          <cell r="R5198">
            <v>875931.07499999995</v>
          </cell>
          <cell r="S5198" t="str">
            <v>Natural Gas</v>
          </cell>
        </row>
        <row r="5199">
          <cell r="A5199" t="str">
            <v>MD</v>
          </cell>
          <cell r="F5199">
            <v>2009</v>
          </cell>
          <cell r="N5199">
            <v>371666.13500000001</v>
          </cell>
          <cell r="S5199" t="str">
            <v>Coal</v>
          </cell>
        </row>
        <row r="5200">
          <cell r="A5200" t="str">
            <v>MD</v>
          </cell>
          <cell r="F5200">
            <v>2010</v>
          </cell>
          <cell r="N5200">
            <v>374819.87300000002</v>
          </cell>
          <cell r="S5200" t="str">
            <v>Coal</v>
          </cell>
        </row>
        <row r="5201">
          <cell r="A5201" t="str">
            <v>MD</v>
          </cell>
          <cell r="F5201">
            <v>2011</v>
          </cell>
          <cell r="N5201">
            <v>388862.43300000002</v>
          </cell>
          <cell r="S5201" t="str">
            <v>Coal</v>
          </cell>
        </row>
        <row r="5202">
          <cell r="A5202" t="str">
            <v>MD</v>
          </cell>
          <cell r="F5202">
            <v>2012</v>
          </cell>
          <cell r="N5202">
            <v>354991.571</v>
          </cell>
          <cell r="S5202" t="str">
            <v>Coal</v>
          </cell>
        </row>
        <row r="5203">
          <cell r="A5203" t="str">
            <v>MD</v>
          </cell>
          <cell r="F5203">
            <v>2013</v>
          </cell>
          <cell r="N5203">
            <v>239308.39300000001</v>
          </cell>
          <cell r="S5203" t="str">
            <v>Coal</v>
          </cell>
        </row>
        <row r="5204">
          <cell r="A5204" t="str">
            <v>MD</v>
          </cell>
          <cell r="F5204">
            <v>2014</v>
          </cell>
          <cell r="N5204">
            <v>192412.22</v>
          </cell>
          <cell r="S5204" t="str">
            <v>Coal</v>
          </cell>
        </row>
        <row r="5205">
          <cell r="A5205" t="str">
            <v>MD</v>
          </cell>
          <cell r="F5205">
            <v>2015</v>
          </cell>
          <cell r="N5205">
            <v>108900.74400000001</v>
          </cell>
          <cell r="S5205" t="str">
            <v>Coal</v>
          </cell>
        </row>
        <row r="5206">
          <cell r="A5206" t="str">
            <v>MD</v>
          </cell>
          <cell r="F5206">
            <v>2016</v>
          </cell>
          <cell r="N5206">
            <v>82131.168000000005</v>
          </cell>
          <cell r="S5206" t="str">
            <v>Coal</v>
          </cell>
        </row>
        <row r="5207">
          <cell r="A5207" t="str">
            <v>MD</v>
          </cell>
          <cell r="F5207">
            <v>2017</v>
          </cell>
          <cell r="N5207">
            <v>150190.09299999999</v>
          </cell>
          <cell r="S5207" t="str">
            <v>Coal</v>
          </cell>
        </row>
        <row r="5208">
          <cell r="A5208" t="str">
            <v>MD</v>
          </cell>
          <cell r="F5208">
            <v>2018</v>
          </cell>
          <cell r="N5208">
            <v>165962.70300000001</v>
          </cell>
          <cell r="S5208" t="str">
            <v>Coal</v>
          </cell>
        </row>
        <row r="5209">
          <cell r="A5209" t="str">
            <v>MD</v>
          </cell>
          <cell r="F5209">
            <v>2019</v>
          </cell>
          <cell r="N5209">
            <v>64544.463000000003</v>
          </cell>
          <cell r="S5209" t="str">
            <v>Coal</v>
          </cell>
        </row>
        <row r="5210">
          <cell r="A5210" t="str">
            <v>MD</v>
          </cell>
          <cell r="F5210">
            <v>2020</v>
          </cell>
          <cell r="S5210" t="str">
            <v>Coal</v>
          </cell>
        </row>
        <row r="5211">
          <cell r="A5211" t="str">
            <v>MD</v>
          </cell>
          <cell r="F5211">
            <v>2021</v>
          </cell>
          <cell r="S5211" t="str">
            <v>Coal</v>
          </cell>
        </row>
        <row r="5212">
          <cell r="A5212" t="str">
            <v>MD</v>
          </cell>
          <cell r="F5212">
            <v>2022</v>
          </cell>
          <cell r="S5212" t="str">
            <v>Coal</v>
          </cell>
        </row>
        <row r="5213">
          <cell r="A5213" t="str">
            <v>MD</v>
          </cell>
          <cell r="F5213">
            <v>2023</v>
          </cell>
          <cell r="S5213" t="str">
            <v>Coal</v>
          </cell>
        </row>
        <row r="5214">
          <cell r="A5214" t="str">
            <v>MD</v>
          </cell>
          <cell r="F5214">
            <v>2009</v>
          </cell>
          <cell r="N5214">
            <v>614667.70900000003</v>
          </cell>
          <cell r="S5214" t="str">
            <v>Coal</v>
          </cell>
        </row>
        <row r="5215">
          <cell r="A5215" t="str">
            <v>MD</v>
          </cell>
          <cell r="F5215">
            <v>2010</v>
          </cell>
          <cell r="N5215">
            <v>561100.67500000005</v>
          </cell>
          <cell r="S5215" t="str">
            <v>Coal</v>
          </cell>
        </row>
        <row r="5216">
          <cell r="A5216" t="str">
            <v>MD</v>
          </cell>
          <cell r="F5216">
            <v>2011</v>
          </cell>
          <cell r="N5216">
            <v>633328.85800000001</v>
          </cell>
          <cell r="S5216" t="str">
            <v>Coal</v>
          </cell>
        </row>
        <row r="5217">
          <cell r="A5217" t="str">
            <v>MD</v>
          </cell>
          <cell r="F5217">
            <v>2012</v>
          </cell>
          <cell r="N5217">
            <v>556464.33200000005</v>
          </cell>
          <cell r="S5217" t="str">
            <v>Coal</v>
          </cell>
        </row>
        <row r="5218">
          <cell r="A5218" t="str">
            <v>MD</v>
          </cell>
          <cell r="F5218">
            <v>2013</v>
          </cell>
          <cell r="N5218">
            <v>557929.45900000003</v>
          </cell>
          <cell r="S5218" t="str">
            <v>Coal</v>
          </cell>
        </row>
        <row r="5219">
          <cell r="A5219" t="str">
            <v>MD</v>
          </cell>
          <cell r="F5219">
            <v>2014</v>
          </cell>
          <cell r="N5219">
            <v>607340.723</v>
          </cell>
          <cell r="S5219" t="str">
            <v>Coal</v>
          </cell>
        </row>
        <row r="5220">
          <cell r="A5220" t="str">
            <v>MD</v>
          </cell>
          <cell r="F5220">
            <v>2015</v>
          </cell>
          <cell r="N5220">
            <v>555121.53500000003</v>
          </cell>
          <cell r="S5220" t="str">
            <v>Coal</v>
          </cell>
        </row>
        <row r="5221">
          <cell r="A5221" t="str">
            <v>MD</v>
          </cell>
          <cell r="F5221">
            <v>2016</v>
          </cell>
          <cell r="N5221">
            <v>443401.69300000003</v>
          </cell>
          <cell r="S5221" t="str">
            <v>Coal</v>
          </cell>
        </row>
        <row r="5222">
          <cell r="A5222" t="str">
            <v>MD</v>
          </cell>
          <cell r="F5222">
            <v>2017</v>
          </cell>
          <cell r="N5222">
            <v>427596.31900000002</v>
          </cell>
          <cell r="S5222" t="str">
            <v>Coal</v>
          </cell>
        </row>
        <row r="5223">
          <cell r="A5223" t="str">
            <v>MD</v>
          </cell>
          <cell r="F5223">
            <v>2018</v>
          </cell>
          <cell r="N5223">
            <v>399625.21299999999</v>
          </cell>
          <cell r="S5223" t="str">
            <v>Coal</v>
          </cell>
        </row>
        <row r="5224">
          <cell r="A5224" t="str">
            <v>MD</v>
          </cell>
          <cell r="F5224">
            <v>2019</v>
          </cell>
          <cell r="N5224">
            <v>169435.95</v>
          </cell>
          <cell r="S5224" t="str">
            <v>Coal</v>
          </cell>
        </row>
        <row r="5225">
          <cell r="A5225" t="str">
            <v>MD</v>
          </cell>
          <cell r="F5225">
            <v>2020</v>
          </cell>
          <cell r="S5225" t="str">
            <v>Coal</v>
          </cell>
        </row>
        <row r="5226">
          <cell r="A5226" t="str">
            <v>MD</v>
          </cell>
          <cell r="F5226">
            <v>2021</v>
          </cell>
          <cell r="S5226" t="str">
            <v>Coal</v>
          </cell>
        </row>
        <row r="5227">
          <cell r="A5227" t="str">
            <v>MD</v>
          </cell>
          <cell r="F5227">
            <v>2022</v>
          </cell>
          <cell r="S5227" t="str">
            <v>Coal</v>
          </cell>
        </row>
        <row r="5228">
          <cell r="A5228" t="str">
            <v>MD</v>
          </cell>
          <cell r="F5228">
            <v>2023</v>
          </cell>
          <cell r="S5228" t="str">
            <v>Coal</v>
          </cell>
        </row>
        <row r="5229">
          <cell r="A5229" t="str">
            <v>MD</v>
          </cell>
          <cell r="F5229">
            <v>2009</v>
          </cell>
          <cell r="N5229">
            <v>9406.0759999999991</v>
          </cell>
          <cell r="S5229" t="str">
            <v>Natural Gas</v>
          </cell>
        </row>
        <row r="5230">
          <cell r="A5230" t="str">
            <v>MD</v>
          </cell>
          <cell r="F5230">
            <v>2010</v>
          </cell>
          <cell r="N5230">
            <v>14778.665000000001</v>
          </cell>
          <cell r="S5230" t="str">
            <v>Natural Gas</v>
          </cell>
        </row>
        <row r="5231">
          <cell r="A5231" t="str">
            <v>MD</v>
          </cell>
          <cell r="F5231">
            <v>2011</v>
          </cell>
          <cell r="N5231">
            <v>12458.531999999999</v>
          </cell>
          <cell r="S5231" t="str">
            <v>Natural Gas</v>
          </cell>
        </row>
        <row r="5232">
          <cell r="A5232" t="str">
            <v>MD</v>
          </cell>
          <cell r="F5232">
            <v>2012</v>
          </cell>
          <cell r="N5232">
            <v>26504.588</v>
          </cell>
          <cell r="S5232" t="str">
            <v>Natural Gas</v>
          </cell>
        </row>
        <row r="5233">
          <cell r="A5233" t="str">
            <v>MD</v>
          </cell>
          <cell r="F5233">
            <v>2013</v>
          </cell>
          <cell r="N5233">
            <v>14496.862999999999</v>
          </cell>
          <cell r="S5233" t="str">
            <v>Natural Gas</v>
          </cell>
        </row>
        <row r="5234">
          <cell r="A5234" t="str">
            <v>MD</v>
          </cell>
          <cell r="F5234">
            <v>2014</v>
          </cell>
          <cell r="N5234">
            <v>5930.7920000000004</v>
          </cell>
          <cell r="S5234" t="str">
            <v>Natural Gas</v>
          </cell>
        </row>
        <row r="5235">
          <cell r="A5235" t="str">
            <v>MD</v>
          </cell>
          <cell r="F5235">
            <v>2015</v>
          </cell>
          <cell r="N5235">
            <v>21924.366000000002</v>
          </cell>
          <cell r="S5235" t="str">
            <v>Natural Gas</v>
          </cell>
        </row>
        <row r="5236">
          <cell r="A5236" t="str">
            <v>MD</v>
          </cell>
          <cell r="F5236">
            <v>2016</v>
          </cell>
          <cell r="N5236">
            <v>40731.218999999997</v>
          </cell>
          <cell r="S5236" t="str">
            <v>Natural Gas</v>
          </cell>
        </row>
        <row r="5237">
          <cell r="A5237" t="str">
            <v>MD</v>
          </cell>
          <cell r="F5237">
            <v>2017</v>
          </cell>
          <cell r="N5237">
            <v>9150.9719999999998</v>
          </cell>
          <cell r="S5237" t="str">
            <v>Natural Gas</v>
          </cell>
        </row>
        <row r="5238">
          <cell r="A5238" t="str">
            <v>MD</v>
          </cell>
          <cell r="F5238">
            <v>2018</v>
          </cell>
          <cell r="N5238">
            <v>20993.919000000002</v>
          </cell>
          <cell r="S5238" t="str">
            <v>Natural Gas</v>
          </cell>
        </row>
        <row r="5239">
          <cell r="A5239" t="str">
            <v>MD</v>
          </cell>
          <cell r="F5239">
            <v>2019</v>
          </cell>
          <cell r="N5239">
            <v>3493.4859999999999</v>
          </cell>
          <cell r="S5239" t="str">
            <v>Natural Gas</v>
          </cell>
        </row>
        <row r="5240">
          <cell r="A5240" t="str">
            <v>MD</v>
          </cell>
          <cell r="F5240">
            <v>2020</v>
          </cell>
          <cell r="S5240" t="str">
            <v>Natural Gas</v>
          </cell>
        </row>
        <row r="5241">
          <cell r="A5241" t="str">
            <v>MD</v>
          </cell>
          <cell r="F5241">
            <v>2021</v>
          </cell>
          <cell r="S5241" t="str">
            <v>Natural Gas</v>
          </cell>
        </row>
        <row r="5242">
          <cell r="A5242" t="str">
            <v>MD</v>
          </cell>
          <cell r="F5242">
            <v>2022</v>
          </cell>
          <cell r="S5242" t="str">
            <v>Natural Gas</v>
          </cell>
        </row>
        <row r="5243">
          <cell r="A5243" t="str">
            <v>MD</v>
          </cell>
          <cell r="F5243">
            <v>2023</v>
          </cell>
          <cell r="S5243" t="str">
            <v>Natural Gas</v>
          </cell>
        </row>
        <row r="5244">
          <cell r="A5244" t="str">
            <v>NY</v>
          </cell>
          <cell r="F5244">
            <v>2009</v>
          </cell>
          <cell r="N5244">
            <v>26648.437999999998</v>
          </cell>
          <cell r="R5244">
            <v>448398.00300000003</v>
          </cell>
          <cell r="S5244" t="str">
            <v>Natural Gas</v>
          </cell>
        </row>
        <row r="5245">
          <cell r="A5245" t="str">
            <v>NY</v>
          </cell>
          <cell r="F5245">
            <v>2010</v>
          </cell>
          <cell r="N5245">
            <v>40576.025000000001</v>
          </cell>
          <cell r="R5245">
            <v>682821.94</v>
          </cell>
          <cell r="S5245" t="str">
            <v>Natural Gas</v>
          </cell>
        </row>
        <row r="5246">
          <cell r="A5246" t="str">
            <v>NY</v>
          </cell>
          <cell r="F5246">
            <v>2011</v>
          </cell>
          <cell r="N5246">
            <v>21890.379000000001</v>
          </cell>
          <cell r="R5246">
            <v>368426.88500000001</v>
          </cell>
          <cell r="S5246" t="str">
            <v>Natural Gas</v>
          </cell>
        </row>
        <row r="5247">
          <cell r="A5247" t="str">
            <v>NY</v>
          </cell>
          <cell r="F5247">
            <v>2012</v>
          </cell>
          <cell r="N5247">
            <v>42497.131000000001</v>
          </cell>
          <cell r="R5247">
            <v>715167.25899999996</v>
          </cell>
          <cell r="S5247" t="str">
            <v>Natural Gas</v>
          </cell>
        </row>
        <row r="5248">
          <cell r="A5248" t="str">
            <v>NY</v>
          </cell>
          <cell r="F5248">
            <v>2013</v>
          </cell>
          <cell r="N5248">
            <v>52876.432000000001</v>
          </cell>
          <cell r="R5248">
            <v>889708.18299999996</v>
          </cell>
          <cell r="S5248" t="str">
            <v>Natural Gas</v>
          </cell>
        </row>
        <row r="5249">
          <cell r="A5249" t="str">
            <v>NY</v>
          </cell>
          <cell r="F5249">
            <v>2014</v>
          </cell>
          <cell r="N5249">
            <v>59125.601999999999</v>
          </cell>
          <cell r="R5249">
            <v>994827.47</v>
          </cell>
          <cell r="S5249" t="str">
            <v>Natural Gas</v>
          </cell>
        </row>
        <row r="5250">
          <cell r="A5250" t="str">
            <v>NY</v>
          </cell>
          <cell r="F5250">
            <v>2015</v>
          </cell>
          <cell r="N5250">
            <v>73401.426000000007</v>
          </cell>
          <cell r="R5250">
            <v>1235056.3529999999</v>
          </cell>
          <cell r="S5250" t="str">
            <v>Natural Gas</v>
          </cell>
        </row>
        <row r="5251">
          <cell r="A5251" t="str">
            <v>NY</v>
          </cell>
          <cell r="F5251">
            <v>2016</v>
          </cell>
          <cell r="N5251">
            <v>80607.034</v>
          </cell>
          <cell r="R5251">
            <v>1356363.659</v>
          </cell>
          <cell r="S5251" t="str">
            <v>Natural Gas</v>
          </cell>
        </row>
        <row r="5252">
          <cell r="A5252" t="str">
            <v>NY</v>
          </cell>
          <cell r="F5252">
            <v>2017</v>
          </cell>
          <cell r="N5252">
            <v>66942.925000000003</v>
          </cell>
          <cell r="R5252">
            <v>1126323.284</v>
          </cell>
          <cell r="S5252" t="str">
            <v>Natural Gas</v>
          </cell>
        </row>
        <row r="5253">
          <cell r="A5253" t="str">
            <v>NY</v>
          </cell>
          <cell r="F5253">
            <v>2018</v>
          </cell>
          <cell r="N5253">
            <v>65555.827000000005</v>
          </cell>
          <cell r="R5253">
            <v>1103122.0190000001</v>
          </cell>
          <cell r="S5253" t="str">
            <v>Natural Gas</v>
          </cell>
        </row>
        <row r="5254">
          <cell r="A5254" t="str">
            <v>NY</v>
          </cell>
          <cell r="F5254">
            <v>2019</v>
          </cell>
          <cell r="N5254">
            <v>43998.226999999999</v>
          </cell>
          <cell r="R5254">
            <v>740376.48699999996</v>
          </cell>
          <cell r="S5254" t="str">
            <v>Natural Gas</v>
          </cell>
        </row>
        <row r="5255">
          <cell r="A5255" t="str">
            <v>NY</v>
          </cell>
          <cell r="F5255">
            <v>2020</v>
          </cell>
          <cell r="N5255">
            <v>38160.266000000003</v>
          </cell>
          <cell r="R5255">
            <v>642075.06299999997</v>
          </cell>
          <cell r="S5255" t="str">
            <v>Natural Gas</v>
          </cell>
        </row>
        <row r="5256">
          <cell r="A5256" t="str">
            <v>NY</v>
          </cell>
          <cell r="F5256">
            <v>2021</v>
          </cell>
          <cell r="N5256">
            <v>25421.68</v>
          </cell>
          <cell r="R5256">
            <v>427900.016</v>
          </cell>
          <cell r="S5256" t="str">
            <v>Natural Gas</v>
          </cell>
        </row>
        <row r="5257">
          <cell r="A5257" t="str">
            <v>NY</v>
          </cell>
          <cell r="F5257">
            <v>2022</v>
          </cell>
          <cell r="S5257" t="str">
            <v>Natural Gas</v>
          </cell>
        </row>
        <row r="5258">
          <cell r="A5258" t="str">
            <v>NY</v>
          </cell>
          <cell r="F5258">
            <v>2023</v>
          </cell>
          <cell r="N5258">
            <v>42924.851000000002</v>
          </cell>
          <cell r="R5258">
            <v>722268.48300000001</v>
          </cell>
          <cell r="S5258" t="str">
            <v>Natural Gas</v>
          </cell>
        </row>
        <row r="5259">
          <cell r="A5259" t="str">
            <v>NY</v>
          </cell>
          <cell r="F5259">
            <v>2009</v>
          </cell>
          <cell r="N5259">
            <v>22234.363000000001</v>
          </cell>
          <cell r="R5259">
            <v>374107.12599999999</v>
          </cell>
          <cell r="S5259" t="str">
            <v>Natural Gas</v>
          </cell>
        </row>
        <row r="5260">
          <cell r="A5260" t="str">
            <v>NY</v>
          </cell>
          <cell r="F5260">
            <v>2010</v>
          </cell>
          <cell r="N5260">
            <v>28829.451000000001</v>
          </cell>
          <cell r="R5260">
            <v>485191.24699999997</v>
          </cell>
          <cell r="S5260" t="str">
            <v>Natural Gas</v>
          </cell>
        </row>
        <row r="5261">
          <cell r="A5261" t="str">
            <v>NY</v>
          </cell>
          <cell r="F5261">
            <v>2011</v>
          </cell>
          <cell r="N5261">
            <v>29565.598000000002</v>
          </cell>
          <cell r="R5261">
            <v>497492.66800000001</v>
          </cell>
          <cell r="S5261" t="str">
            <v>Natural Gas</v>
          </cell>
        </row>
        <row r="5262">
          <cell r="A5262" t="str">
            <v>NY</v>
          </cell>
          <cell r="F5262">
            <v>2012</v>
          </cell>
          <cell r="N5262">
            <v>49154.404999999999</v>
          </cell>
          <cell r="R5262">
            <v>827137.11100000003</v>
          </cell>
          <cell r="S5262" t="str">
            <v>Natural Gas</v>
          </cell>
        </row>
        <row r="5263">
          <cell r="A5263" t="str">
            <v>NY</v>
          </cell>
          <cell r="F5263">
            <v>2013</v>
          </cell>
          <cell r="N5263">
            <v>63224.951000000001</v>
          </cell>
          <cell r="R5263">
            <v>1063841.0419999999</v>
          </cell>
          <cell r="S5263" t="str">
            <v>Natural Gas</v>
          </cell>
        </row>
        <row r="5264">
          <cell r="A5264" t="str">
            <v>NY</v>
          </cell>
          <cell r="F5264">
            <v>2014</v>
          </cell>
          <cell r="N5264">
            <v>71838.047999999995</v>
          </cell>
          <cell r="R5264">
            <v>1208835.4180000001</v>
          </cell>
          <cell r="S5264" t="str">
            <v>Natural Gas</v>
          </cell>
        </row>
        <row r="5265">
          <cell r="A5265" t="str">
            <v>NY</v>
          </cell>
          <cell r="F5265">
            <v>2015</v>
          </cell>
          <cell r="N5265">
            <v>69388.362999999998</v>
          </cell>
          <cell r="R5265">
            <v>1167628.841</v>
          </cell>
          <cell r="S5265" t="str">
            <v>Natural Gas</v>
          </cell>
        </row>
        <row r="5266">
          <cell r="A5266" t="str">
            <v>NY</v>
          </cell>
          <cell r="F5266">
            <v>2016</v>
          </cell>
          <cell r="N5266">
            <v>66078.614000000001</v>
          </cell>
          <cell r="R5266">
            <v>1111874.32</v>
          </cell>
          <cell r="S5266" t="str">
            <v>Natural Gas</v>
          </cell>
        </row>
        <row r="5267">
          <cell r="A5267" t="str">
            <v>NY</v>
          </cell>
          <cell r="F5267">
            <v>2017</v>
          </cell>
          <cell r="N5267">
            <v>82703.760999999999</v>
          </cell>
          <cell r="R5267">
            <v>1391624.548</v>
          </cell>
          <cell r="S5267" t="str">
            <v>Natural Gas</v>
          </cell>
        </row>
        <row r="5268">
          <cell r="A5268" t="str">
            <v>NY</v>
          </cell>
          <cell r="F5268">
            <v>2018</v>
          </cell>
          <cell r="N5268">
            <v>70204.365999999995</v>
          </cell>
          <cell r="R5268">
            <v>1181614.085</v>
          </cell>
          <cell r="S5268" t="str">
            <v>Natural Gas</v>
          </cell>
        </row>
        <row r="5269">
          <cell r="A5269" t="str">
            <v>NY</v>
          </cell>
          <cell r="F5269">
            <v>2019</v>
          </cell>
          <cell r="N5269">
            <v>49582.569000000003</v>
          </cell>
          <cell r="R5269">
            <v>834316.57900000003</v>
          </cell>
          <cell r="S5269" t="str">
            <v>Natural Gas</v>
          </cell>
        </row>
        <row r="5270">
          <cell r="A5270" t="str">
            <v>NY</v>
          </cell>
          <cell r="F5270">
            <v>2020</v>
          </cell>
          <cell r="N5270">
            <v>48029.444000000003</v>
          </cell>
          <cell r="R5270">
            <v>808177.18900000001</v>
          </cell>
          <cell r="S5270" t="str">
            <v>Natural Gas</v>
          </cell>
        </row>
        <row r="5271">
          <cell r="A5271" t="str">
            <v>NY</v>
          </cell>
          <cell r="F5271">
            <v>2021</v>
          </cell>
          <cell r="N5271">
            <v>93041.880999999994</v>
          </cell>
          <cell r="R5271">
            <v>1565650.36</v>
          </cell>
          <cell r="S5271" t="str">
            <v>Natural Gas</v>
          </cell>
        </row>
        <row r="5272">
          <cell r="A5272" t="str">
            <v>NY</v>
          </cell>
          <cell r="F5272">
            <v>2022</v>
          </cell>
          <cell r="N5272">
            <v>107241.82799999999</v>
          </cell>
          <cell r="R5272">
            <v>1804760.879</v>
          </cell>
          <cell r="S5272" t="str">
            <v>Natural Gas</v>
          </cell>
        </row>
        <row r="5273">
          <cell r="A5273" t="str">
            <v>NY</v>
          </cell>
          <cell r="F5273">
            <v>2023</v>
          </cell>
          <cell r="N5273">
            <v>110843.89599999999</v>
          </cell>
          <cell r="R5273">
            <v>1865471.69</v>
          </cell>
          <cell r="S5273" t="str">
            <v>Natural Gas</v>
          </cell>
        </row>
        <row r="5274">
          <cell r="A5274" t="str">
            <v>NY</v>
          </cell>
          <cell r="F5274">
            <v>2009</v>
          </cell>
          <cell r="N5274">
            <v>23162.958999999999</v>
          </cell>
          <cell r="R5274">
            <v>389744.65500000003</v>
          </cell>
          <cell r="S5274" t="str">
            <v>Natural Gas</v>
          </cell>
        </row>
        <row r="5275">
          <cell r="A5275" t="str">
            <v>NY</v>
          </cell>
          <cell r="F5275">
            <v>2010</v>
          </cell>
          <cell r="N5275">
            <v>29874.472000000002</v>
          </cell>
          <cell r="R5275">
            <v>502733.20299999998</v>
          </cell>
          <cell r="S5275" t="str">
            <v>Natural Gas</v>
          </cell>
        </row>
        <row r="5276">
          <cell r="A5276" t="str">
            <v>NY</v>
          </cell>
          <cell r="F5276">
            <v>2011</v>
          </cell>
          <cell r="N5276">
            <v>47109.794000000002</v>
          </cell>
          <cell r="R5276">
            <v>792683.36300000001</v>
          </cell>
          <cell r="S5276" t="str">
            <v>Natural Gas</v>
          </cell>
        </row>
        <row r="5277">
          <cell r="A5277" t="str">
            <v>NY</v>
          </cell>
          <cell r="F5277">
            <v>2012</v>
          </cell>
          <cell r="N5277">
            <v>67410.021999999997</v>
          </cell>
          <cell r="R5277">
            <v>1134235.5630000001</v>
          </cell>
          <cell r="S5277" t="str">
            <v>Natural Gas</v>
          </cell>
        </row>
        <row r="5278">
          <cell r="A5278" t="str">
            <v>NY</v>
          </cell>
          <cell r="F5278">
            <v>2013</v>
          </cell>
          <cell r="N5278">
            <v>100054.73699999999</v>
          </cell>
          <cell r="R5278">
            <v>1683602.058</v>
          </cell>
          <cell r="S5278" t="str">
            <v>Natural Gas</v>
          </cell>
        </row>
        <row r="5279">
          <cell r="A5279" t="str">
            <v>NY</v>
          </cell>
          <cell r="F5279">
            <v>2014</v>
          </cell>
          <cell r="N5279">
            <v>85931.188999999998</v>
          </cell>
          <cell r="R5279">
            <v>1445954.0959999999</v>
          </cell>
          <cell r="S5279" t="str">
            <v>Natural Gas</v>
          </cell>
        </row>
        <row r="5280">
          <cell r="A5280" t="str">
            <v>NY</v>
          </cell>
          <cell r="F5280">
            <v>2015</v>
          </cell>
          <cell r="N5280">
            <v>117215.046</v>
          </cell>
          <cell r="R5280">
            <v>1972402.71</v>
          </cell>
          <cell r="S5280" t="str">
            <v>Natural Gas</v>
          </cell>
        </row>
        <row r="5281">
          <cell r="A5281" t="str">
            <v>NY</v>
          </cell>
          <cell r="F5281">
            <v>2016</v>
          </cell>
          <cell r="N5281">
            <v>136410.802</v>
          </cell>
          <cell r="R5281">
            <v>2295354.35</v>
          </cell>
          <cell r="S5281" t="str">
            <v>Natural Gas</v>
          </cell>
        </row>
        <row r="5282">
          <cell r="A5282" t="str">
            <v>NY</v>
          </cell>
          <cell r="F5282">
            <v>2017</v>
          </cell>
          <cell r="N5282">
            <v>90248.286999999997</v>
          </cell>
          <cell r="R5282">
            <v>1518591.236</v>
          </cell>
          <cell r="S5282" t="str">
            <v>Natural Gas</v>
          </cell>
        </row>
        <row r="5283">
          <cell r="A5283" t="str">
            <v>NY</v>
          </cell>
          <cell r="F5283">
            <v>2018</v>
          </cell>
          <cell r="N5283">
            <v>43140.851999999999</v>
          </cell>
          <cell r="R5283">
            <v>725962.53899999999</v>
          </cell>
          <cell r="S5283" t="str">
            <v>Natural Gas</v>
          </cell>
        </row>
        <row r="5284">
          <cell r="A5284" t="str">
            <v>NY</v>
          </cell>
          <cell r="F5284">
            <v>2019</v>
          </cell>
          <cell r="N5284">
            <v>27831.208999999999</v>
          </cell>
          <cell r="R5284">
            <v>468317.79599999997</v>
          </cell>
          <cell r="S5284" t="str">
            <v>Natural Gas</v>
          </cell>
        </row>
        <row r="5285">
          <cell r="A5285" t="str">
            <v>NY</v>
          </cell>
          <cell r="F5285">
            <v>2020</v>
          </cell>
          <cell r="N5285">
            <v>64077.987000000001</v>
          </cell>
          <cell r="R5285">
            <v>1078237.5519999999</v>
          </cell>
          <cell r="S5285" t="str">
            <v>Natural Gas</v>
          </cell>
        </row>
        <row r="5286">
          <cell r="A5286" t="str">
            <v>NY</v>
          </cell>
          <cell r="F5286">
            <v>2021</v>
          </cell>
          <cell r="N5286">
            <v>106929.526</v>
          </cell>
          <cell r="R5286">
            <v>1799261.4310000001</v>
          </cell>
          <cell r="S5286" t="str">
            <v>Natural Gas</v>
          </cell>
        </row>
        <row r="5287">
          <cell r="A5287" t="str">
            <v>NY</v>
          </cell>
          <cell r="F5287">
            <v>2022</v>
          </cell>
          <cell r="N5287">
            <v>116237.948</v>
          </cell>
          <cell r="R5287">
            <v>1955933.537</v>
          </cell>
          <cell r="S5287" t="str">
            <v>Natural Gas</v>
          </cell>
        </row>
        <row r="5288">
          <cell r="A5288" t="str">
            <v>NY</v>
          </cell>
          <cell r="F5288">
            <v>2023</v>
          </cell>
          <cell r="N5288">
            <v>97863.626999999993</v>
          </cell>
          <cell r="R5288">
            <v>1646754.8230000001</v>
          </cell>
          <cell r="S5288" t="str">
            <v>Natural Gas</v>
          </cell>
        </row>
        <row r="5289">
          <cell r="A5289" t="str">
            <v>NY</v>
          </cell>
          <cell r="F5289">
            <v>2009</v>
          </cell>
          <cell r="N5289">
            <v>158641.32500000001</v>
          </cell>
          <cell r="R5289">
            <v>2669486.2880000002</v>
          </cell>
          <cell r="S5289" t="str">
            <v>Natural Gas</v>
          </cell>
        </row>
        <row r="5290">
          <cell r="A5290" t="str">
            <v>NY</v>
          </cell>
          <cell r="F5290">
            <v>2010</v>
          </cell>
          <cell r="N5290">
            <v>124376.436</v>
          </cell>
          <cell r="R5290">
            <v>2092808.679</v>
          </cell>
          <cell r="S5290" t="str">
            <v>Natural Gas</v>
          </cell>
        </row>
        <row r="5291">
          <cell r="A5291" t="str">
            <v>NY</v>
          </cell>
          <cell r="F5291">
            <v>2011</v>
          </cell>
          <cell r="N5291">
            <v>119514.79</v>
          </cell>
          <cell r="R5291">
            <v>2011116.774</v>
          </cell>
          <cell r="S5291" t="str">
            <v>Natural Gas</v>
          </cell>
        </row>
        <row r="5292">
          <cell r="A5292" t="str">
            <v>NY</v>
          </cell>
          <cell r="F5292">
            <v>2012</v>
          </cell>
          <cell r="N5292">
            <v>102507.961</v>
          </cell>
          <cell r="R5292">
            <v>1724806.0430000001</v>
          </cell>
          <cell r="S5292" t="str">
            <v>Natural Gas</v>
          </cell>
        </row>
        <row r="5293">
          <cell r="A5293" t="str">
            <v>NY</v>
          </cell>
          <cell r="F5293">
            <v>2013</v>
          </cell>
          <cell r="N5293">
            <v>118217.33100000001</v>
          </cell>
          <cell r="R5293">
            <v>1989262.902</v>
          </cell>
          <cell r="S5293" t="str">
            <v>Natural Gas</v>
          </cell>
        </row>
        <row r="5294">
          <cell r="A5294" t="str">
            <v>NY</v>
          </cell>
          <cell r="F5294">
            <v>2014</v>
          </cell>
          <cell r="N5294">
            <v>76217.228000000003</v>
          </cell>
          <cell r="R5294">
            <v>1282540.4609999999</v>
          </cell>
          <cell r="S5294" t="str">
            <v>Natural Gas</v>
          </cell>
        </row>
        <row r="5295">
          <cell r="A5295" t="str">
            <v>NY</v>
          </cell>
          <cell r="F5295">
            <v>2015</v>
          </cell>
          <cell r="N5295">
            <v>180774.747</v>
          </cell>
          <cell r="R5295">
            <v>3041889.054</v>
          </cell>
          <cell r="S5295" t="str">
            <v>Natural Gas</v>
          </cell>
        </row>
        <row r="5296">
          <cell r="A5296" t="str">
            <v>NY</v>
          </cell>
          <cell r="F5296">
            <v>2016</v>
          </cell>
          <cell r="N5296">
            <v>151105.67499999999</v>
          </cell>
          <cell r="R5296">
            <v>2542620.7540000002</v>
          </cell>
          <cell r="S5296" t="str">
            <v>Natural Gas</v>
          </cell>
        </row>
        <row r="5297">
          <cell r="A5297" t="str">
            <v>NY</v>
          </cell>
          <cell r="F5297">
            <v>2017</v>
          </cell>
          <cell r="N5297">
            <v>89782.065000000002</v>
          </cell>
          <cell r="R5297">
            <v>1510774.5630000001</v>
          </cell>
          <cell r="S5297" t="str">
            <v>Natural Gas</v>
          </cell>
        </row>
        <row r="5298">
          <cell r="A5298" t="str">
            <v>NY</v>
          </cell>
          <cell r="F5298">
            <v>2018</v>
          </cell>
          <cell r="N5298">
            <v>64562.783000000003</v>
          </cell>
          <cell r="R5298">
            <v>1086387.233</v>
          </cell>
          <cell r="S5298" t="str">
            <v>Natural Gas</v>
          </cell>
        </row>
        <row r="5299">
          <cell r="A5299" t="str">
            <v>NY</v>
          </cell>
          <cell r="F5299">
            <v>2019</v>
          </cell>
          <cell r="N5299">
            <v>58543.758999999998</v>
          </cell>
          <cell r="R5299">
            <v>985092.67</v>
          </cell>
          <cell r="S5299" t="str">
            <v>Natural Gas</v>
          </cell>
        </row>
        <row r="5300">
          <cell r="A5300" t="str">
            <v>NY</v>
          </cell>
          <cell r="F5300">
            <v>2020</v>
          </cell>
          <cell r="N5300">
            <v>113764.22</v>
          </cell>
          <cell r="R5300">
            <v>1914259.1569999999</v>
          </cell>
          <cell r="S5300" t="str">
            <v>Natural Gas</v>
          </cell>
        </row>
        <row r="5301">
          <cell r="A5301" t="str">
            <v>NY</v>
          </cell>
          <cell r="F5301">
            <v>2021</v>
          </cell>
          <cell r="N5301">
            <v>156158.62299999999</v>
          </cell>
          <cell r="R5301">
            <v>2627694.7439999999</v>
          </cell>
          <cell r="S5301" t="str">
            <v>Natural Gas</v>
          </cell>
        </row>
        <row r="5302">
          <cell r="A5302" t="str">
            <v>NY</v>
          </cell>
          <cell r="F5302">
            <v>2022</v>
          </cell>
          <cell r="N5302">
            <v>45904.186000000002</v>
          </cell>
          <cell r="R5302">
            <v>772427.00300000003</v>
          </cell>
          <cell r="S5302" t="str">
            <v>Natural Gas</v>
          </cell>
        </row>
        <row r="5303">
          <cell r="A5303" t="str">
            <v>NY</v>
          </cell>
          <cell r="F5303">
            <v>2023</v>
          </cell>
          <cell r="N5303">
            <v>95394.538</v>
          </cell>
          <cell r="R5303">
            <v>1605174.9739999999</v>
          </cell>
          <cell r="S5303" t="str">
            <v>Natural Gas</v>
          </cell>
        </row>
        <row r="5304">
          <cell r="A5304" t="str">
            <v>NJ</v>
          </cell>
          <cell r="F5304">
            <v>2009</v>
          </cell>
          <cell r="N5304">
            <v>43881.79</v>
          </cell>
          <cell r="R5304">
            <v>738370.97900000005</v>
          </cell>
          <cell r="S5304" t="str">
            <v>Natural Gas</v>
          </cell>
        </row>
        <row r="5305">
          <cell r="A5305" t="str">
            <v>NJ</v>
          </cell>
          <cell r="F5305">
            <v>2010</v>
          </cell>
          <cell r="N5305">
            <v>104085.454</v>
          </cell>
          <cell r="R5305">
            <v>1751437.031</v>
          </cell>
          <cell r="S5305" t="str">
            <v>Natural Gas</v>
          </cell>
        </row>
        <row r="5306">
          <cell r="A5306" t="str">
            <v>NJ</v>
          </cell>
          <cell r="F5306">
            <v>2011</v>
          </cell>
          <cell r="N5306">
            <v>145332.10500000001</v>
          </cell>
          <cell r="R5306">
            <v>2445495.0610000002</v>
          </cell>
          <cell r="S5306" t="str">
            <v>Natural Gas</v>
          </cell>
        </row>
        <row r="5307">
          <cell r="A5307" t="str">
            <v>NJ</v>
          </cell>
          <cell r="F5307">
            <v>2020</v>
          </cell>
          <cell r="N5307">
            <v>16148.072</v>
          </cell>
          <cell r="R5307">
            <v>271728.652</v>
          </cell>
          <cell r="S5307" t="str">
            <v>Natural Gas</v>
          </cell>
        </row>
        <row r="5308">
          <cell r="A5308" t="str">
            <v>NJ</v>
          </cell>
          <cell r="F5308">
            <v>2021</v>
          </cell>
          <cell r="N5308">
            <v>16891.740000000002</v>
          </cell>
          <cell r="R5308">
            <v>284241.89199999999</v>
          </cell>
          <cell r="S5308" t="str">
            <v>Natural Gas</v>
          </cell>
        </row>
        <row r="5309">
          <cell r="A5309" t="str">
            <v>NJ</v>
          </cell>
          <cell r="F5309">
            <v>2022</v>
          </cell>
          <cell r="N5309">
            <v>2563.12</v>
          </cell>
          <cell r="R5309">
            <v>43134.432000000001</v>
          </cell>
          <cell r="S5309" t="str">
            <v>Natural Gas</v>
          </cell>
        </row>
        <row r="5310">
          <cell r="A5310" t="str">
            <v>NJ</v>
          </cell>
          <cell r="F5310">
            <v>2009</v>
          </cell>
          <cell r="N5310">
            <v>45582.697999999997</v>
          </cell>
          <cell r="R5310">
            <v>766998.50199999998</v>
          </cell>
          <cell r="S5310" t="str">
            <v>Natural Gas</v>
          </cell>
        </row>
        <row r="5311">
          <cell r="A5311" t="str">
            <v>NJ</v>
          </cell>
          <cell r="F5311">
            <v>2010</v>
          </cell>
          <cell r="N5311">
            <v>83906.672000000006</v>
          </cell>
          <cell r="R5311">
            <v>1411901.2109999999</v>
          </cell>
          <cell r="S5311" t="str">
            <v>Natural Gas</v>
          </cell>
        </row>
        <row r="5312">
          <cell r="A5312" t="str">
            <v>NJ</v>
          </cell>
          <cell r="F5312">
            <v>2011</v>
          </cell>
          <cell r="N5312">
            <v>135528.53</v>
          </cell>
          <cell r="R5312">
            <v>2280557.5660000001</v>
          </cell>
          <cell r="S5312" t="str">
            <v>Natural Gas</v>
          </cell>
        </row>
        <row r="5313">
          <cell r="A5313" t="str">
            <v>NJ</v>
          </cell>
          <cell r="F5313">
            <v>2020</v>
          </cell>
          <cell r="N5313">
            <v>15133.88</v>
          </cell>
          <cell r="R5313">
            <v>254649.83499999999</v>
          </cell>
          <cell r="S5313" t="str">
            <v>Natural Gas</v>
          </cell>
        </row>
        <row r="5314">
          <cell r="A5314" t="str">
            <v>NJ</v>
          </cell>
          <cell r="F5314">
            <v>2021</v>
          </cell>
          <cell r="N5314">
            <v>17180.906999999999</v>
          </cell>
          <cell r="R5314">
            <v>289115.20600000001</v>
          </cell>
          <cell r="S5314" t="str">
            <v>Natural Gas</v>
          </cell>
        </row>
        <row r="5315">
          <cell r="A5315" t="str">
            <v>NJ</v>
          </cell>
          <cell r="F5315">
            <v>2022</v>
          </cell>
          <cell r="N5315">
            <v>3285.991</v>
          </cell>
          <cell r="R5315">
            <v>55304.103999999999</v>
          </cell>
          <cell r="S5315" t="str">
            <v>Natural Gas</v>
          </cell>
        </row>
        <row r="5316">
          <cell r="A5316" t="str">
            <v>PA</v>
          </cell>
          <cell r="F5316">
            <v>2022</v>
          </cell>
          <cell r="N5316">
            <v>255022.97500000001</v>
          </cell>
          <cell r="R5316">
            <v>4571581.0250000004</v>
          </cell>
          <cell r="S5316" t="str">
            <v>Coal</v>
          </cell>
        </row>
        <row r="5317">
          <cell r="A5317" t="str">
            <v>PA</v>
          </cell>
          <cell r="F5317">
            <v>2023</v>
          </cell>
          <cell r="N5317">
            <v>484439.55</v>
          </cell>
          <cell r="R5317">
            <v>4579193.375</v>
          </cell>
          <cell r="S5317" t="str">
            <v>Coal</v>
          </cell>
        </row>
        <row r="5318">
          <cell r="A5318" t="str">
            <v>PA</v>
          </cell>
          <cell r="F5318">
            <v>2022</v>
          </cell>
          <cell r="R5318">
            <v>681968.70299999998</v>
          </cell>
          <cell r="S5318" t="str">
            <v>Natural Gas</v>
          </cell>
        </row>
        <row r="5319">
          <cell r="A5319" t="str">
            <v>PA</v>
          </cell>
          <cell r="F5319">
            <v>2023</v>
          </cell>
          <cell r="R5319">
            <v>413152.78600000002</v>
          </cell>
          <cell r="S5319" t="str">
            <v>Natural Gas</v>
          </cell>
        </row>
        <row r="5320">
          <cell r="A5320" t="str">
            <v>NY</v>
          </cell>
          <cell r="F5320">
            <v>2009</v>
          </cell>
          <cell r="N5320">
            <v>2507.625</v>
          </cell>
          <cell r="R5320">
            <v>42197.5</v>
          </cell>
          <cell r="S5320" t="str">
            <v>Natural Gas</v>
          </cell>
        </row>
        <row r="5321">
          <cell r="A5321" t="str">
            <v>NY</v>
          </cell>
          <cell r="F5321">
            <v>2010</v>
          </cell>
          <cell r="N5321">
            <v>6722.3249999999998</v>
          </cell>
          <cell r="R5321">
            <v>112268.75</v>
          </cell>
          <cell r="S5321" t="str">
            <v>Natural Gas</v>
          </cell>
        </row>
        <row r="5322">
          <cell r="A5322" t="str">
            <v>NY</v>
          </cell>
          <cell r="F5322">
            <v>2011</v>
          </cell>
          <cell r="N5322">
            <v>7745.85</v>
          </cell>
          <cell r="R5322">
            <v>130369.77499999999</v>
          </cell>
          <cell r="S5322" t="str">
            <v>Natural Gas</v>
          </cell>
        </row>
        <row r="5323">
          <cell r="A5323" t="str">
            <v>NY</v>
          </cell>
          <cell r="F5323">
            <v>2012</v>
          </cell>
          <cell r="N5323">
            <v>36036.074999999997</v>
          </cell>
          <cell r="R5323">
            <v>606392.15</v>
          </cell>
          <cell r="S5323" t="str">
            <v>Natural Gas</v>
          </cell>
        </row>
        <row r="5324">
          <cell r="A5324" t="str">
            <v>NY</v>
          </cell>
          <cell r="F5324">
            <v>2013</v>
          </cell>
          <cell r="N5324">
            <v>27525.525000000001</v>
          </cell>
          <cell r="R5324">
            <v>463194.375</v>
          </cell>
          <cell r="S5324" t="str">
            <v>Natural Gas</v>
          </cell>
        </row>
        <row r="5325">
          <cell r="A5325" t="str">
            <v>NY</v>
          </cell>
          <cell r="F5325">
            <v>2014</v>
          </cell>
          <cell r="N5325">
            <v>21491.7</v>
          </cell>
          <cell r="R5325">
            <v>357688.3</v>
          </cell>
          <cell r="S5325" t="str">
            <v>Natural Gas</v>
          </cell>
        </row>
        <row r="5326">
          <cell r="A5326" t="str">
            <v>NY</v>
          </cell>
          <cell r="F5326">
            <v>2015</v>
          </cell>
          <cell r="N5326">
            <v>63112.5</v>
          </cell>
          <cell r="R5326">
            <v>1059505.575</v>
          </cell>
          <cell r="S5326" t="str">
            <v>Natural Gas</v>
          </cell>
        </row>
        <row r="5327">
          <cell r="A5327" t="str">
            <v>NY</v>
          </cell>
          <cell r="F5327">
            <v>2016</v>
          </cell>
          <cell r="N5327">
            <v>46567.85</v>
          </cell>
          <cell r="R5327">
            <v>783558.25</v>
          </cell>
          <cell r="S5327" t="str">
            <v>Natural Gas</v>
          </cell>
        </row>
        <row r="5328">
          <cell r="A5328" t="str">
            <v>NY</v>
          </cell>
          <cell r="F5328">
            <v>2017</v>
          </cell>
          <cell r="N5328">
            <v>33046.775000000001</v>
          </cell>
          <cell r="R5328">
            <v>556089.875</v>
          </cell>
          <cell r="S5328" t="str">
            <v>Natural Gas</v>
          </cell>
        </row>
        <row r="5329">
          <cell r="A5329" t="str">
            <v>NY</v>
          </cell>
          <cell r="F5329">
            <v>2018</v>
          </cell>
          <cell r="N5329">
            <v>44889</v>
          </cell>
          <cell r="R5329">
            <v>755275.95</v>
          </cell>
          <cell r="S5329" t="str">
            <v>Natural Gas</v>
          </cell>
        </row>
        <row r="5330">
          <cell r="A5330" t="str">
            <v>NY</v>
          </cell>
          <cell r="F5330">
            <v>2019</v>
          </cell>
          <cell r="N5330">
            <v>24993.599999999999</v>
          </cell>
          <cell r="R5330">
            <v>420542.72499999998</v>
          </cell>
          <cell r="S5330" t="str">
            <v>Natural Gas</v>
          </cell>
        </row>
        <row r="5331">
          <cell r="A5331" t="str">
            <v>NY</v>
          </cell>
          <cell r="F5331">
            <v>2020</v>
          </cell>
          <cell r="N5331">
            <v>27219.1</v>
          </cell>
          <cell r="R5331">
            <v>458029.77500000002</v>
          </cell>
          <cell r="S5331" t="str">
            <v>Natural Gas</v>
          </cell>
        </row>
        <row r="5332">
          <cell r="A5332" t="str">
            <v>NY</v>
          </cell>
          <cell r="F5332">
            <v>2021</v>
          </cell>
          <cell r="N5332">
            <v>22224.15</v>
          </cell>
          <cell r="R5332">
            <v>373953.47499999998</v>
          </cell>
          <cell r="S5332" t="str">
            <v>Natural Gas</v>
          </cell>
        </row>
        <row r="5333">
          <cell r="A5333" t="str">
            <v>NY</v>
          </cell>
          <cell r="F5333">
            <v>2022</v>
          </cell>
          <cell r="N5333">
            <v>8941.7749999999996</v>
          </cell>
          <cell r="R5333">
            <v>150460.29999999999</v>
          </cell>
          <cell r="S5333" t="str">
            <v>Natural Gas</v>
          </cell>
        </row>
        <row r="5334">
          <cell r="A5334" t="str">
            <v>NY</v>
          </cell>
          <cell r="F5334">
            <v>2023</v>
          </cell>
          <cell r="N5334">
            <v>23372.75</v>
          </cell>
          <cell r="R5334">
            <v>392016.95</v>
          </cell>
          <cell r="S5334" t="str">
            <v>Natural Gas</v>
          </cell>
        </row>
        <row r="5335">
          <cell r="A5335" t="str">
            <v>NY</v>
          </cell>
          <cell r="F5335">
            <v>2009</v>
          </cell>
          <cell r="N5335">
            <v>2153.3000000000002</v>
          </cell>
          <cell r="R5335">
            <v>36232.1</v>
          </cell>
          <cell r="S5335" t="str">
            <v>Natural Gas</v>
          </cell>
        </row>
        <row r="5336">
          <cell r="A5336" t="str">
            <v>NY</v>
          </cell>
          <cell r="F5336">
            <v>2010</v>
          </cell>
          <cell r="N5336">
            <v>5096.95</v>
          </cell>
          <cell r="R5336">
            <v>85767.15</v>
          </cell>
          <cell r="S5336" t="str">
            <v>Natural Gas</v>
          </cell>
        </row>
        <row r="5337">
          <cell r="A5337" t="str">
            <v>NY</v>
          </cell>
          <cell r="F5337">
            <v>2011</v>
          </cell>
          <cell r="N5337">
            <v>6340.3</v>
          </cell>
          <cell r="R5337">
            <v>106669.425</v>
          </cell>
          <cell r="S5337" t="str">
            <v>Natural Gas</v>
          </cell>
        </row>
        <row r="5338">
          <cell r="A5338" t="str">
            <v>NY</v>
          </cell>
          <cell r="F5338">
            <v>2012</v>
          </cell>
          <cell r="N5338">
            <v>13834.575000000001</v>
          </cell>
          <cell r="R5338">
            <v>232775.05</v>
          </cell>
          <cell r="S5338" t="str">
            <v>Natural Gas</v>
          </cell>
        </row>
        <row r="5339">
          <cell r="A5339" t="str">
            <v>NY</v>
          </cell>
          <cell r="F5339">
            <v>2013</v>
          </cell>
          <cell r="N5339">
            <v>25795.45</v>
          </cell>
          <cell r="R5339">
            <v>434058.2</v>
          </cell>
          <cell r="S5339" t="str">
            <v>Natural Gas</v>
          </cell>
        </row>
        <row r="5340">
          <cell r="A5340" t="str">
            <v>NY</v>
          </cell>
          <cell r="F5340">
            <v>2014</v>
          </cell>
          <cell r="N5340">
            <v>36255.324999999997</v>
          </cell>
          <cell r="R5340">
            <v>602229.52500000002</v>
          </cell>
          <cell r="S5340" t="str">
            <v>Natural Gas</v>
          </cell>
        </row>
        <row r="5341">
          <cell r="A5341" t="str">
            <v>NY</v>
          </cell>
          <cell r="F5341">
            <v>2015</v>
          </cell>
          <cell r="N5341">
            <v>49753.55</v>
          </cell>
          <cell r="R5341">
            <v>834173.17500000005</v>
          </cell>
          <cell r="S5341" t="str">
            <v>Natural Gas</v>
          </cell>
        </row>
        <row r="5342">
          <cell r="A5342" t="str">
            <v>NY</v>
          </cell>
          <cell r="F5342">
            <v>2016</v>
          </cell>
          <cell r="N5342">
            <v>29242.575000000001</v>
          </cell>
          <cell r="R5342">
            <v>492021.35</v>
          </cell>
          <cell r="S5342" t="str">
            <v>Natural Gas</v>
          </cell>
        </row>
        <row r="5343">
          <cell r="A5343" t="str">
            <v>NY</v>
          </cell>
          <cell r="F5343">
            <v>2017</v>
          </cell>
          <cell r="N5343">
            <v>30783.200000000001</v>
          </cell>
          <cell r="R5343">
            <v>517962.7</v>
          </cell>
          <cell r="S5343" t="str">
            <v>Natural Gas</v>
          </cell>
        </row>
        <row r="5344">
          <cell r="A5344" t="str">
            <v>NY</v>
          </cell>
          <cell r="F5344">
            <v>2018</v>
          </cell>
          <cell r="N5344">
            <v>37134.425000000003</v>
          </cell>
          <cell r="R5344">
            <v>624800.47499999998</v>
          </cell>
          <cell r="S5344" t="str">
            <v>Natural Gas</v>
          </cell>
        </row>
        <row r="5345">
          <cell r="A5345" t="str">
            <v>NY</v>
          </cell>
          <cell r="F5345">
            <v>2019</v>
          </cell>
          <cell r="N5345">
            <v>13840.15</v>
          </cell>
          <cell r="R5345">
            <v>232865.92499999999</v>
          </cell>
          <cell r="S5345" t="str">
            <v>Natural Gas</v>
          </cell>
        </row>
        <row r="5346">
          <cell r="A5346" t="str">
            <v>NY</v>
          </cell>
          <cell r="F5346">
            <v>2020</v>
          </cell>
          <cell r="N5346">
            <v>10974.924999999999</v>
          </cell>
          <cell r="R5346">
            <v>184664.22500000001</v>
          </cell>
          <cell r="S5346" t="str">
            <v>Natural Gas</v>
          </cell>
        </row>
        <row r="5347">
          <cell r="A5347" t="str">
            <v>NY</v>
          </cell>
          <cell r="F5347">
            <v>2021</v>
          </cell>
          <cell r="N5347">
            <v>13190.9</v>
          </cell>
          <cell r="R5347">
            <v>221912.82500000001</v>
          </cell>
          <cell r="S5347" t="str">
            <v>Natural Gas</v>
          </cell>
        </row>
        <row r="5348">
          <cell r="A5348" t="str">
            <v>NY</v>
          </cell>
          <cell r="F5348">
            <v>2022</v>
          </cell>
          <cell r="N5348">
            <v>7214.2</v>
          </cell>
          <cell r="R5348">
            <v>121385.625</v>
          </cell>
          <cell r="S5348" t="str">
            <v>Natural Gas</v>
          </cell>
        </row>
        <row r="5349">
          <cell r="A5349" t="str">
            <v>NY</v>
          </cell>
          <cell r="F5349">
            <v>2023</v>
          </cell>
          <cell r="N5349">
            <v>18733</v>
          </cell>
          <cell r="R5349">
            <v>315214.625</v>
          </cell>
          <cell r="S5349" t="str">
            <v>Natural Gas</v>
          </cell>
        </row>
        <row r="5350">
          <cell r="A5350" t="str">
            <v>NY</v>
          </cell>
          <cell r="F5350">
            <v>2009</v>
          </cell>
          <cell r="N5350">
            <v>3852.4</v>
          </cell>
          <cell r="R5350">
            <v>64783.125</v>
          </cell>
          <cell r="S5350" t="str">
            <v>Natural Gas</v>
          </cell>
        </row>
        <row r="5351">
          <cell r="A5351" t="str">
            <v>NY</v>
          </cell>
          <cell r="F5351">
            <v>2010</v>
          </cell>
          <cell r="N5351">
            <v>11600.2</v>
          </cell>
          <cell r="R5351">
            <v>195151.1</v>
          </cell>
          <cell r="S5351" t="str">
            <v>Natural Gas</v>
          </cell>
        </row>
        <row r="5352">
          <cell r="A5352" t="str">
            <v>NY</v>
          </cell>
          <cell r="F5352">
            <v>2011</v>
          </cell>
          <cell r="N5352">
            <v>6532.5249999999996</v>
          </cell>
          <cell r="R5352">
            <v>109927.4</v>
          </cell>
          <cell r="S5352" t="str">
            <v>Natural Gas</v>
          </cell>
        </row>
        <row r="5353">
          <cell r="A5353" t="str">
            <v>NY</v>
          </cell>
          <cell r="F5353">
            <v>2012</v>
          </cell>
          <cell r="N5353">
            <v>31003.25</v>
          </cell>
          <cell r="R5353">
            <v>521602.05</v>
          </cell>
          <cell r="S5353" t="str">
            <v>Natural Gas</v>
          </cell>
        </row>
        <row r="5354">
          <cell r="A5354" t="str">
            <v>NY</v>
          </cell>
          <cell r="F5354">
            <v>2013</v>
          </cell>
          <cell r="N5354">
            <v>32946.5</v>
          </cell>
          <cell r="R5354">
            <v>554229.22499999998</v>
          </cell>
          <cell r="S5354" t="str">
            <v>Natural Gas</v>
          </cell>
        </row>
        <row r="5355">
          <cell r="A5355" t="str">
            <v>NY</v>
          </cell>
          <cell r="F5355">
            <v>2014</v>
          </cell>
          <cell r="N5355">
            <v>40096.699999999997</v>
          </cell>
          <cell r="R5355">
            <v>674366.15</v>
          </cell>
          <cell r="S5355" t="str">
            <v>Natural Gas</v>
          </cell>
        </row>
        <row r="5356">
          <cell r="A5356" t="str">
            <v>NY</v>
          </cell>
          <cell r="F5356">
            <v>2015</v>
          </cell>
          <cell r="N5356">
            <v>72646.95</v>
          </cell>
          <cell r="R5356">
            <v>1221820.5</v>
          </cell>
          <cell r="S5356" t="str">
            <v>Natural Gas</v>
          </cell>
        </row>
        <row r="5357">
          <cell r="A5357" t="str">
            <v>NY</v>
          </cell>
          <cell r="F5357">
            <v>2016</v>
          </cell>
          <cell r="N5357">
            <v>62094.15</v>
          </cell>
          <cell r="R5357">
            <v>1041233.55</v>
          </cell>
          <cell r="S5357" t="str">
            <v>Natural Gas</v>
          </cell>
        </row>
        <row r="5358">
          <cell r="A5358" t="str">
            <v>NY</v>
          </cell>
          <cell r="F5358">
            <v>2017</v>
          </cell>
          <cell r="N5358">
            <v>29853.724999999999</v>
          </cell>
          <cell r="R5358">
            <v>502372.35</v>
          </cell>
          <cell r="S5358" t="str">
            <v>Natural Gas</v>
          </cell>
        </row>
        <row r="5359">
          <cell r="A5359" t="str">
            <v>NY</v>
          </cell>
          <cell r="F5359">
            <v>2018</v>
          </cell>
          <cell r="N5359">
            <v>36794.5</v>
          </cell>
          <cell r="R5359">
            <v>619079.47499999998</v>
          </cell>
          <cell r="S5359" t="str">
            <v>Natural Gas</v>
          </cell>
        </row>
        <row r="5360">
          <cell r="A5360" t="str">
            <v>NY</v>
          </cell>
          <cell r="F5360">
            <v>2019</v>
          </cell>
          <cell r="N5360">
            <v>15498.025</v>
          </cell>
          <cell r="R5360">
            <v>260800.5</v>
          </cell>
          <cell r="S5360" t="str">
            <v>Natural Gas</v>
          </cell>
        </row>
        <row r="5361">
          <cell r="A5361" t="str">
            <v>NY</v>
          </cell>
          <cell r="F5361">
            <v>2020</v>
          </cell>
          <cell r="N5361">
            <v>13520.075000000001</v>
          </cell>
          <cell r="R5361">
            <v>227488.85</v>
          </cell>
          <cell r="S5361" t="str">
            <v>Natural Gas</v>
          </cell>
        </row>
        <row r="5362">
          <cell r="A5362" t="str">
            <v>NY</v>
          </cell>
          <cell r="F5362">
            <v>2021</v>
          </cell>
          <cell r="N5362">
            <v>13483.55</v>
          </cell>
          <cell r="R5362">
            <v>226822.77499999999</v>
          </cell>
          <cell r="S5362" t="str">
            <v>Natural Gas</v>
          </cell>
        </row>
        <row r="5363">
          <cell r="A5363" t="str">
            <v>NY</v>
          </cell>
          <cell r="F5363">
            <v>2022</v>
          </cell>
          <cell r="N5363">
            <v>8890.2000000000007</v>
          </cell>
          <cell r="R5363">
            <v>149376.02499999999</v>
          </cell>
          <cell r="S5363" t="str">
            <v>Natural Gas</v>
          </cell>
        </row>
        <row r="5364">
          <cell r="A5364" t="str">
            <v>NY</v>
          </cell>
          <cell r="F5364">
            <v>2023</v>
          </cell>
          <cell r="N5364">
            <v>18630.55</v>
          </cell>
          <cell r="R5364">
            <v>313455.5</v>
          </cell>
          <cell r="S5364" t="str">
            <v>Natural Gas</v>
          </cell>
        </row>
        <row r="5365">
          <cell r="A5365" t="str">
            <v>NY</v>
          </cell>
          <cell r="F5365">
            <v>2009</v>
          </cell>
          <cell r="N5365">
            <v>212395.1</v>
          </cell>
          <cell r="R5365">
            <v>3573900.2</v>
          </cell>
          <cell r="S5365" t="str">
            <v>Natural Gas</v>
          </cell>
        </row>
        <row r="5366">
          <cell r="A5366" t="str">
            <v>NY</v>
          </cell>
          <cell r="F5366">
            <v>2010</v>
          </cell>
          <cell r="N5366">
            <v>292301.72499999998</v>
          </cell>
          <cell r="R5366">
            <v>4918496.2249999996</v>
          </cell>
          <cell r="S5366" t="str">
            <v>Natural Gas</v>
          </cell>
        </row>
        <row r="5367">
          <cell r="A5367" t="str">
            <v>NY</v>
          </cell>
          <cell r="F5367">
            <v>2011</v>
          </cell>
          <cell r="N5367">
            <v>432211.25</v>
          </cell>
          <cell r="R5367">
            <v>7272665.375</v>
          </cell>
          <cell r="S5367" t="str">
            <v>Natural Gas</v>
          </cell>
        </row>
        <row r="5368">
          <cell r="A5368" t="str">
            <v>NY</v>
          </cell>
          <cell r="F5368">
            <v>2012</v>
          </cell>
          <cell r="N5368">
            <v>316819.07500000001</v>
          </cell>
          <cell r="R5368">
            <v>5331098.5750000002</v>
          </cell>
          <cell r="S5368" t="str">
            <v>Natural Gas</v>
          </cell>
        </row>
        <row r="5369">
          <cell r="A5369" t="str">
            <v>NY</v>
          </cell>
          <cell r="F5369">
            <v>2013</v>
          </cell>
          <cell r="N5369">
            <v>431260.92499999999</v>
          </cell>
          <cell r="R5369">
            <v>7256770.8499999996</v>
          </cell>
          <cell r="S5369" t="str">
            <v>Natural Gas</v>
          </cell>
        </row>
        <row r="5370">
          <cell r="A5370" t="str">
            <v>NY</v>
          </cell>
          <cell r="F5370">
            <v>2014</v>
          </cell>
          <cell r="N5370">
            <v>421705.25</v>
          </cell>
          <cell r="R5370">
            <v>7094105.9749999996</v>
          </cell>
          <cell r="S5370" t="str">
            <v>Natural Gas</v>
          </cell>
        </row>
        <row r="5371">
          <cell r="A5371" t="str">
            <v>NY</v>
          </cell>
          <cell r="F5371">
            <v>2015</v>
          </cell>
          <cell r="N5371">
            <v>377679.375</v>
          </cell>
          <cell r="R5371">
            <v>6307630.4249999998</v>
          </cell>
          <cell r="S5371" t="str">
            <v>Natural Gas</v>
          </cell>
        </row>
        <row r="5372">
          <cell r="A5372" t="str">
            <v>NY</v>
          </cell>
          <cell r="F5372">
            <v>2016</v>
          </cell>
          <cell r="N5372">
            <v>332731.15000000002</v>
          </cell>
          <cell r="R5372">
            <v>5577832.4749999996</v>
          </cell>
          <cell r="S5372" t="str">
            <v>Natural Gas</v>
          </cell>
        </row>
        <row r="5373">
          <cell r="A5373" t="str">
            <v>NY</v>
          </cell>
          <cell r="F5373">
            <v>2017</v>
          </cell>
          <cell r="N5373">
            <v>326133.84999999998</v>
          </cell>
          <cell r="R5373">
            <v>5479222.5250000004</v>
          </cell>
          <cell r="S5373" t="str">
            <v>Natural Gas</v>
          </cell>
        </row>
        <row r="5374">
          <cell r="A5374" t="str">
            <v>NY</v>
          </cell>
          <cell r="F5374">
            <v>2018</v>
          </cell>
          <cell r="N5374">
            <v>338487.9</v>
          </cell>
          <cell r="R5374">
            <v>5661022.9500000002</v>
          </cell>
          <cell r="S5374" t="str">
            <v>Natural Gas</v>
          </cell>
        </row>
        <row r="5375">
          <cell r="A5375" t="str">
            <v>NY</v>
          </cell>
          <cell r="F5375">
            <v>2019</v>
          </cell>
          <cell r="N5375">
            <v>284004.22499999998</v>
          </cell>
          <cell r="R5375">
            <v>4748012.8250000002</v>
          </cell>
          <cell r="S5375" t="str">
            <v>Natural Gas</v>
          </cell>
        </row>
        <row r="5376">
          <cell r="A5376" t="str">
            <v>NY</v>
          </cell>
          <cell r="F5376">
            <v>2020</v>
          </cell>
          <cell r="N5376">
            <v>186815.92499999999</v>
          </cell>
          <cell r="R5376">
            <v>3143564.2</v>
          </cell>
          <cell r="S5376" t="str">
            <v>Natural Gas</v>
          </cell>
        </row>
        <row r="5377">
          <cell r="A5377" t="str">
            <v>NY</v>
          </cell>
          <cell r="F5377">
            <v>2021</v>
          </cell>
          <cell r="N5377">
            <v>269456.27500000002</v>
          </cell>
          <cell r="R5377">
            <v>4534123.6500000004</v>
          </cell>
          <cell r="S5377" t="str">
            <v>Natural Gas</v>
          </cell>
        </row>
        <row r="5378">
          <cell r="A5378" t="str">
            <v>NY</v>
          </cell>
          <cell r="F5378">
            <v>2022</v>
          </cell>
          <cell r="N5378">
            <v>295010.125</v>
          </cell>
          <cell r="R5378">
            <v>4964125.55</v>
          </cell>
          <cell r="S5378" t="str">
            <v>Natural Gas</v>
          </cell>
        </row>
        <row r="5379">
          <cell r="A5379" t="str">
            <v>NY</v>
          </cell>
          <cell r="F5379">
            <v>2023</v>
          </cell>
          <cell r="N5379">
            <v>249743.65</v>
          </cell>
          <cell r="R5379">
            <v>4202433.45</v>
          </cell>
          <cell r="S5379" t="str">
            <v>Natural Gas</v>
          </cell>
        </row>
        <row r="5380">
          <cell r="A5380" t="str">
            <v>PA</v>
          </cell>
          <cell r="F5380">
            <v>2022</v>
          </cell>
          <cell r="R5380">
            <v>1915753.304</v>
          </cell>
          <cell r="S5380" t="str">
            <v>Natural Gas</v>
          </cell>
        </row>
        <row r="5381">
          <cell r="A5381" t="str">
            <v>PA</v>
          </cell>
          <cell r="F5381">
            <v>2023</v>
          </cell>
          <cell r="R5381">
            <v>1914955.4</v>
          </cell>
          <cell r="S5381" t="str">
            <v>Natural Gas</v>
          </cell>
        </row>
        <row r="5382">
          <cell r="A5382" t="str">
            <v>PA</v>
          </cell>
          <cell r="F5382">
            <v>2022</v>
          </cell>
          <cell r="R5382">
            <v>1942378.3219999999</v>
          </cell>
          <cell r="S5382" t="str">
            <v>Natural Gas</v>
          </cell>
        </row>
        <row r="5383">
          <cell r="A5383" t="str">
            <v>PA</v>
          </cell>
          <cell r="F5383">
            <v>2023</v>
          </cell>
          <cell r="R5383">
            <v>1796524.5330000001</v>
          </cell>
          <cell r="S5383" t="str">
            <v>Natural Gas</v>
          </cell>
        </row>
        <row r="5384">
          <cell r="A5384" t="str">
            <v>NY</v>
          </cell>
          <cell r="F5384">
            <v>2009</v>
          </cell>
          <cell r="S5384" t="str">
            <v>Natural Gas</v>
          </cell>
        </row>
        <row r="5385">
          <cell r="A5385" t="str">
            <v>NY</v>
          </cell>
          <cell r="F5385">
            <v>2010</v>
          </cell>
          <cell r="N5385">
            <v>2522</v>
          </cell>
          <cell r="R5385">
            <v>42680</v>
          </cell>
          <cell r="S5385" t="str">
            <v>Natural Gas</v>
          </cell>
        </row>
        <row r="5386">
          <cell r="A5386" t="str">
            <v>NY</v>
          </cell>
          <cell r="F5386">
            <v>2011</v>
          </cell>
          <cell r="S5386" t="str">
            <v>Natural Gas</v>
          </cell>
        </row>
        <row r="5387">
          <cell r="A5387" t="str">
            <v>NY</v>
          </cell>
          <cell r="F5387">
            <v>2012</v>
          </cell>
          <cell r="N5387">
            <v>12766</v>
          </cell>
          <cell r="R5387">
            <v>216040</v>
          </cell>
          <cell r="S5387" t="str">
            <v>Natural Gas</v>
          </cell>
        </row>
        <row r="5388">
          <cell r="A5388" t="str">
            <v>NY</v>
          </cell>
          <cell r="F5388">
            <v>2013</v>
          </cell>
          <cell r="N5388">
            <v>54964</v>
          </cell>
          <cell r="R5388">
            <v>930160</v>
          </cell>
          <cell r="S5388" t="str">
            <v>Natural Gas</v>
          </cell>
        </row>
        <row r="5389">
          <cell r="A5389" t="str">
            <v>NY</v>
          </cell>
          <cell r="F5389">
            <v>2014</v>
          </cell>
          <cell r="N5389">
            <v>150280</v>
          </cell>
          <cell r="R5389">
            <v>2543200</v>
          </cell>
          <cell r="S5389" t="str">
            <v>Natural Gas</v>
          </cell>
        </row>
        <row r="5390">
          <cell r="A5390" t="str">
            <v>NY</v>
          </cell>
          <cell r="F5390">
            <v>2015</v>
          </cell>
          <cell r="N5390">
            <v>32772.400000000001</v>
          </cell>
          <cell r="R5390">
            <v>554841.5</v>
          </cell>
          <cell r="S5390" t="str">
            <v>Natural Gas</v>
          </cell>
        </row>
        <row r="5391">
          <cell r="A5391" t="str">
            <v>NY</v>
          </cell>
          <cell r="F5391">
            <v>2016</v>
          </cell>
          <cell r="N5391">
            <v>25824.174999999999</v>
          </cell>
          <cell r="R5391">
            <v>434481.27500000002</v>
          </cell>
          <cell r="S5391" t="str">
            <v>Natural Gas</v>
          </cell>
        </row>
        <row r="5392">
          <cell r="A5392" t="str">
            <v>NY</v>
          </cell>
          <cell r="F5392">
            <v>2017</v>
          </cell>
          <cell r="N5392">
            <v>18623.2</v>
          </cell>
          <cell r="R5392">
            <v>313330.45</v>
          </cell>
          <cell r="S5392" t="str">
            <v>Natural Gas</v>
          </cell>
        </row>
        <row r="5393">
          <cell r="A5393" t="str">
            <v>NY</v>
          </cell>
          <cell r="F5393">
            <v>2018</v>
          </cell>
          <cell r="N5393">
            <v>39361.224999999999</v>
          </cell>
          <cell r="R5393">
            <v>662349.75</v>
          </cell>
          <cell r="S5393" t="str">
            <v>Natural Gas</v>
          </cell>
        </row>
        <row r="5394">
          <cell r="A5394" t="str">
            <v>NY</v>
          </cell>
          <cell r="F5394">
            <v>2019</v>
          </cell>
          <cell r="N5394">
            <v>21669.9</v>
          </cell>
          <cell r="R5394">
            <v>364659.17499999999</v>
          </cell>
          <cell r="S5394" t="str">
            <v>Natural Gas</v>
          </cell>
        </row>
        <row r="5395">
          <cell r="A5395" t="str">
            <v>NY</v>
          </cell>
          <cell r="F5395">
            <v>2020</v>
          </cell>
          <cell r="N5395">
            <v>27032.6</v>
          </cell>
          <cell r="R5395">
            <v>454926.82500000001</v>
          </cell>
          <cell r="S5395" t="str">
            <v>Natural Gas</v>
          </cell>
        </row>
        <row r="5396">
          <cell r="A5396" t="str">
            <v>NY</v>
          </cell>
          <cell r="F5396">
            <v>2021</v>
          </cell>
          <cell r="N5396">
            <v>16969.424999999999</v>
          </cell>
          <cell r="R5396">
            <v>285521.42499999999</v>
          </cell>
          <cell r="S5396" t="str">
            <v>Natural Gas</v>
          </cell>
        </row>
        <row r="5397">
          <cell r="A5397" t="str">
            <v>NY</v>
          </cell>
          <cell r="F5397">
            <v>2022</v>
          </cell>
          <cell r="N5397">
            <v>12648.3</v>
          </cell>
          <cell r="R5397">
            <v>212836.22500000001</v>
          </cell>
          <cell r="S5397" t="str">
            <v>Natural Gas</v>
          </cell>
        </row>
        <row r="5398">
          <cell r="A5398" t="str">
            <v>NY</v>
          </cell>
          <cell r="F5398">
            <v>2023</v>
          </cell>
          <cell r="N5398">
            <v>12157.2</v>
          </cell>
          <cell r="R5398">
            <v>204573.72500000001</v>
          </cell>
          <cell r="S5398" t="str">
            <v>Natural Gas</v>
          </cell>
        </row>
        <row r="5399">
          <cell r="A5399" t="str">
            <v>NY</v>
          </cell>
          <cell r="F5399">
            <v>2015</v>
          </cell>
          <cell r="N5399">
            <v>18573.5</v>
          </cell>
          <cell r="R5399">
            <v>314329</v>
          </cell>
          <cell r="S5399" t="str">
            <v>Natural Gas</v>
          </cell>
        </row>
        <row r="5400">
          <cell r="A5400" t="str">
            <v>NY</v>
          </cell>
          <cell r="F5400">
            <v>2016</v>
          </cell>
          <cell r="N5400">
            <v>318.39999999999998</v>
          </cell>
          <cell r="R5400">
            <v>5395.9</v>
          </cell>
          <cell r="S5400" t="str">
            <v>Natural Gas</v>
          </cell>
        </row>
        <row r="5401">
          <cell r="A5401" t="str">
            <v>NY</v>
          </cell>
          <cell r="F5401">
            <v>2017</v>
          </cell>
          <cell r="S5401" t="str">
            <v>Natural Gas</v>
          </cell>
        </row>
        <row r="5402">
          <cell r="A5402" t="str">
            <v>NY</v>
          </cell>
          <cell r="F5402">
            <v>2018</v>
          </cell>
          <cell r="S5402" t="str">
            <v>Natural Gas</v>
          </cell>
        </row>
        <row r="5403">
          <cell r="A5403" t="str">
            <v>NY</v>
          </cell>
          <cell r="F5403">
            <v>2019</v>
          </cell>
          <cell r="S5403" t="str">
            <v>Natural Gas</v>
          </cell>
        </row>
        <row r="5404">
          <cell r="A5404" t="str">
            <v>NY</v>
          </cell>
          <cell r="F5404">
            <v>2020</v>
          </cell>
          <cell r="S5404" t="str">
            <v>Natural Gas</v>
          </cell>
        </row>
        <row r="5405">
          <cell r="A5405" t="str">
            <v>NY</v>
          </cell>
          <cell r="F5405">
            <v>2021</v>
          </cell>
          <cell r="S5405" t="str">
            <v>Natural Gas</v>
          </cell>
        </row>
        <row r="5406">
          <cell r="A5406" t="str">
            <v>NY</v>
          </cell>
          <cell r="F5406">
            <v>2022</v>
          </cell>
          <cell r="S5406" t="str">
            <v>Natural Gas</v>
          </cell>
        </row>
        <row r="5407">
          <cell r="A5407" t="str">
            <v>NY</v>
          </cell>
          <cell r="F5407">
            <v>2023</v>
          </cell>
          <cell r="S5407" t="str">
            <v>Natural Gas</v>
          </cell>
        </row>
        <row r="5408">
          <cell r="A5408" t="str">
            <v>NJ</v>
          </cell>
          <cell r="F5408">
            <v>2009</v>
          </cell>
          <cell r="N5408">
            <v>12504.448</v>
          </cell>
          <cell r="R5408">
            <v>210412.69</v>
          </cell>
          <cell r="S5408" t="str">
            <v>Natural Gas</v>
          </cell>
        </row>
        <row r="5409">
          <cell r="A5409" t="str">
            <v>NJ</v>
          </cell>
          <cell r="F5409">
            <v>2010</v>
          </cell>
          <cell r="N5409">
            <v>32003.738000000001</v>
          </cell>
          <cell r="R5409">
            <v>538521.74</v>
          </cell>
          <cell r="S5409" t="str">
            <v>Natural Gas</v>
          </cell>
        </row>
        <row r="5410">
          <cell r="A5410" t="str">
            <v>NJ</v>
          </cell>
          <cell r="F5410">
            <v>2011</v>
          </cell>
          <cell r="N5410">
            <v>50693.82</v>
          </cell>
          <cell r="R5410">
            <v>853059.26500000001</v>
          </cell>
          <cell r="S5410" t="str">
            <v>Natural Gas</v>
          </cell>
        </row>
        <row r="5411">
          <cell r="A5411" t="str">
            <v>NJ</v>
          </cell>
          <cell r="F5411">
            <v>2009</v>
          </cell>
          <cell r="N5411">
            <v>9405.42</v>
          </cell>
          <cell r="R5411">
            <v>157960.391</v>
          </cell>
          <cell r="S5411" t="str">
            <v>Natural Gas</v>
          </cell>
        </row>
        <row r="5412">
          <cell r="A5412" t="str">
            <v>NJ</v>
          </cell>
          <cell r="F5412">
            <v>2010</v>
          </cell>
          <cell r="N5412">
            <v>28384.986000000001</v>
          </cell>
          <cell r="R5412">
            <v>477626.79100000003</v>
          </cell>
          <cell r="S5412" t="str">
            <v>Natural Gas</v>
          </cell>
        </row>
        <row r="5413">
          <cell r="A5413" t="str">
            <v>NJ</v>
          </cell>
          <cell r="F5413">
            <v>2011</v>
          </cell>
          <cell r="N5413">
            <v>60980.552000000003</v>
          </cell>
          <cell r="R5413">
            <v>1026063.9790000001</v>
          </cell>
          <cell r="S5413" t="str">
            <v>Natural Gas</v>
          </cell>
        </row>
        <row r="5414">
          <cell r="A5414" t="str">
            <v>NJ</v>
          </cell>
          <cell r="F5414">
            <v>2009</v>
          </cell>
          <cell r="N5414">
            <v>7075.8779999999997</v>
          </cell>
          <cell r="R5414">
            <v>118326.764</v>
          </cell>
          <cell r="S5414" t="str">
            <v>Natural Gas</v>
          </cell>
        </row>
        <row r="5415">
          <cell r="A5415" t="str">
            <v>NJ</v>
          </cell>
          <cell r="F5415">
            <v>2010</v>
          </cell>
          <cell r="N5415">
            <v>30200.428</v>
          </cell>
          <cell r="R5415">
            <v>508185.53399999999</v>
          </cell>
          <cell r="S5415" t="str">
            <v>Natural Gas</v>
          </cell>
        </row>
        <row r="5416">
          <cell r="A5416" t="str">
            <v>NJ</v>
          </cell>
          <cell r="F5416">
            <v>2011</v>
          </cell>
          <cell r="N5416">
            <v>43768.822999999997</v>
          </cell>
          <cell r="R5416">
            <v>736498.321</v>
          </cell>
          <cell r="S5416" t="str">
            <v>Natural Gas</v>
          </cell>
        </row>
        <row r="5417">
          <cell r="A5417" t="str">
            <v>CT</v>
          </cell>
          <cell r="F5417">
            <v>2009</v>
          </cell>
          <cell r="N5417">
            <v>4254.625</v>
          </cell>
          <cell r="R5417">
            <v>69013.975000000006</v>
          </cell>
          <cell r="S5417" t="str">
            <v>Natural Gas</v>
          </cell>
        </row>
        <row r="5418">
          <cell r="A5418" t="str">
            <v>CT</v>
          </cell>
          <cell r="F5418">
            <v>2010</v>
          </cell>
          <cell r="N5418">
            <v>6245.3249999999998</v>
          </cell>
          <cell r="R5418">
            <v>103235.6</v>
          </cell>
          <cell r="S5418" t="str">
            <v>Natural Gas</v>
          </cell>
        </row>
        <row r="5419">
          <cell r="A5419" t="str">
            <v>CT</v>
          </cell>
          <cell r="F5419">
            <v>2011</v>
          </cell>
          <cell r="N5419">
            <v>3356.4250000000002</v>
          </cell>
          <cell r="R5419">
            <v>55956.125</v>
          </cell>
          <cell r="S5419" t="str">
            <v>Natural Gas</v>
          </cell>
        </row>
        <row r="5420">
          <cell r="A5420" t="str">
            <v>CT</v>
          </cell>
          <cell r="F5420">
            <v>2012</v>
          </cell>
          <cell r="N5420">
            <v>14771.225</v>
          </cell>
          <cell r="R5420">
            <v>247740.53200000001</v>
          </cell>
          <cell r="S5420" t="str">
            <v>Natural Gas</v>
          </cell>
        </row>
        <row r="5421">
          <cell r="A5421" t="str">
            <v>CT</v>
          </cell>
          <cell r="F5421">
            <v>2013</v>
          </cell>
          <cell r="N5421">
            <v>16098.079</v>
          </cell>
          <cell r="R5421">
            <v>267872.136</v>
          </cell>
          <cell r="S5421" t="str">
            <v>Natural Gas</v>
          </cell>
        </row>
        <row r="5422">
          <cell r="A5422" t="str">
            <v>CT</v>
          </cell>
          <cell r="F5422">
            <v>2014</v>
          </cell>
          <cell r="N5422">
            <v>17848.861000000001</v>
          </cell>
          <cell r="R5422">
            <v>281915.47100000002</v>
          </cell>
          <cell r="S5422" t="str">
            <v>Natural Gas</v>
          </cell>
        </row>
        <row r="5423">
          <cell r="A5423" t="str">
            <v>CT</v>
          </cell>
          <cell r="F5423">
            <v>2015</v>
          </cell>
          <cell r="N5423">
            <v>45880.79</v>
          </cell>
          <cell r="R5423">
            <v>762474.80599999998</v>
          </cell>
          <cell r="S5423" t="str">
            <v>Natural Gas</v>
          </cell>
        </row>
        <row r="5424">
          <cell r="A5424" t="str">
            <v>CT</v>
          </cell>
          <cell r="F5424">
            <v>2016</v>
          </cell>
          <cell r="N5424">
            <v>57134.857000000004</v>
          </cell>
          <cell r="R5424">
            <v>957518.65300000005</v>
          </cell>
          <cell r="S5424" t="str">
            <v>Natural Gas</v>
          </cell>
        </row>
        <row r="5425">
          <cell r="A5425" t="str">
            <v>CT</v>
          </cell>
          <cell r="F5425">
            <v>2017</v>
          </cell>
          <cell r="N5425">
            <v>27455.552</v>
          </cell>
          <cell r="R5425">
            <v>458949.951</v>
          </cell>
          <cell r="S5425" t="str">
            <v>Natural Gas</v>
          </cell>
        </row>
        <row r="5426">
          <cell r="A5426" t="str">
            <v>CT</v>
          </cell>
          <cell r="F5426">
            <v>2018</v>
          </cell>
          <cell r="N5426">
            <v>30203.050999999999</v>
          </cell>
          <cell r="R5426">
            <v>501991.18599999999</v>
          </cell>
          <cell r="S5426" t="str">
            <v>Natural Gas</v>
          </cell>
        </row>
        <row r="5427">
          <cell r="A5427" t="str">
            <v>CT</v>
          </cell>
          <cell r="F5427">
            <v>2019</v>
          </cell>
          <cell r="N5427">
            <v>3418.7</v>
          </cell>
          <cell r="R5427">
            <v>57526.697999999997</v>
          </cell>
          <cell r="S5427" t="str">
            <v>Natural Gas</v>
          </cell>
        </row>
        <row r="5428">
          <cell r="A5428" t="str">
            <v>CT</v>
          </cell>
          <cell r="F5428">
            <v>2020</v>
          </cell>
          <cell r="N5428">
            <v>5900.8670000000002</v>
          </cell>
          <cell r="R5428">
            <v>99298.289000000004</v>
          </cell>
          <cell r="S5428" t="str">
            <v>Natural Gas</v>
          </cell>
        </row>
        <row r="5429">
          <cell r="A5429" t="str">
            <v>CT</v>
          </cell>
          <cell r="F5429">
            <v>2021</v>
          </cell>
          <cell r="S5429" t="str">
            <v>Natural Gas</v>
          </cell>
        </row>
        <row r="5430">
          <cell r="A5430" t="str">
            <v>NJ</v>
          </cell>
          <cell r="F5430">
            <v>2009</v>
          </cell>
          <cell r="N5430">
            <v>26980.691999999999</v>
          </cell>
          <cell r="R5430">
            <v>453999.16899999999</v>
          </cell>
          <cell r="S5430" t="str">
            <v>Natural Gas</v>
          </cell>
        </row>
        <row r="5431">
          <cell r="A5431" t="str">
            <v>NJ</v>
          </cell>
          <cell r="F5431">
            <v>2010</v>
          </cell>
          <cell r="N5431">
            <v>7485.085</v>
          </cell>
          <cell r="R5431">
            <v>125946.226</v>
          </cell>
          <cell r="S5431" t="str">
            <v>Natural Gas</v>
          </cell>
        </row>
        <row r="5432">
          <cell r="A5432" t="str">
            <v>NJ</v>
          </cell>
          <cell r="F5432">
            <v>2011</v>
          </cell>
          <cell r="N5432">
            <v>45188.232000000004</v>
          </cell>
          <cell r="R5432">
            <v>760352.14500000002</v>
          </cell>
          <cell r="S5432" t="str">
            <v>Natural Gas</v>
          </cell>
        </row>
        <row r="5433">
          <cell r="A5433" t="str">
            <v>NJ</v>
          </cell>
          <cell r="F5433">
            <v>2020</v>
          </cell>
          <cell r="N5433">
            <v>126328.1</v>
          </cell>
          <cell r="R5433">
            <v>2125609.5920000002</v>
          </cell>
          <cell r="S5433" t="str">
            <v>Natural Gas</v>
          </cell>
        </row>
        <row r="5434">
          <cell r="A5434" t="str">
            <v>NJ</v>
          </cell>
          <cell r="F5434">
            <v>2021</v>
          </cell>
          <cell r="N5434">
            <v>48739.285000000003</v>
          </cell>
          <cell r="R5434">
            <v>819911.81400000001</v>
          </cell>
          <cell r="S5434" t="str">
            <v>Natural Gas</v>
          </cell>
        </row>
        <row r="5435">
          <cell r="A5435" t="str">
            <v>NJ</v>
          </cell>
          <cell r="F5435">
            <v>2022</v>
          </cell>
          <cell r="N5435">
            <v>67260.47</v>
          </cell>
          <cell r="R5435">
            <v>1113900.2830000001</v>
          </cell>
          <cell r="S5435" t="str">
            <v>Natural Gas</v>
          </cell>
        </row>
        <row r="5436">
          <cell r="A5436" t="str">
            <v>NJ</v>
          </cell>
          <cell r="F5436">
            <v>2023</v>
          </cell>
          <cell r="N5436">
            <v>68218.811000000002</v>
          </cell>
          <cell r="R5436">
            <v>1147524.308</v>
          </cell>
          <cell r="S5436" t="str">
            <v>Natural Gas</v>
          </cell>
        </row>
        <row r="5437">
          <cell r="A5437" t="str">
            <v>NJ</v>
          </cell>
          <cell r="F5437">
            <v>2009</v>
          </cell>
          <cell r="N5437">
            <v>139319.649</v>
          </cell>
          <cell r="R5437">
            <v>2344340.946</v>
          </cell>
          <cell r="S5437" t="str">
            <v>Natural Gas</v>
          </cell>
        </row>
        <row r="5438">
          <cell r="A5438" t="str">
            <v>NJ</v>
          </cell>
          <cell r="F5438">
            <v>2010</v>
          </cell>
          <cell r="N5438">
            <v>69423.5</v>
          </cell>
          <cell r="R5438">
            <v>1168144.781</v>
          </cell>
          <cell r="S5438" t="str">
            <v>Natural Gas</v>
          </cell>
        </row>
        <row r="5439">
          <cell r="A5439" t="str">
            <v>NJ</v>
          </cell>
          <cell r="F5439">
            <v>2011</v>
          </cell>
          <cell r="N5439">
            <v>20527.883999999998</v>
          </cell>
          <cell r="R5439">
            <v>345430.81099999999</v>
          </cell>
          <cell r="S5439" t="str">
            <v>Natural Gas</v>
          </cell>
        </row>
        <row r="5440">
          <cell r="A5440" t="str">
            <v>NJ</v>
          </cell>
          <cell r="F5440">
            <v>2020</v>
          </cell>
          <cell r="N5440">
            <v>137396.45300000001</v>
          </cell>
          <cell r="R5440">
            <v>2311754.6680000001</v>
          </cell>
          <cell r="S5440" t="str">
            <v>Natural Gas</v>
          </cell>
        </row>
        <row r="5441">
          <cell r="A5441" t="str">
            <v>NJ</v>
          </cell>
          <cell r="F5441">
            <v>2021</v>
          </cell>
          <cell r="N5441">
            <v>48229.531999999999</v>
          </cell>
          <cell r="R5441">
            <v>811299.29200000002</v>
          </cell>
          <cell r="S5441" t="str">
            <v>Natural Gas</v>
          </cell>
        </row>
        <row r="5442">
          <cell r="A5442" t="str">
            <v>NJ</v>
          </cell>
          <cell r="F5442">
            <v>2022</v>
          </cell>
          <cell r="N5442">
            <v>59978.874000000003</v>
          </cell>
          <cell r="R5442">
            <v>1008952.3639999999</v>
          </cell>
          <cell r="S5442" t="str">
            <v>Natural Gas</v>
          </cell>
        </row>
        <row r="5443">
          <cell r="A5443" t="str">
            <v>NJ</v>
          </cell>
          <cell r="F5443">
            <v>2023</v>
          </cell>
          <cell r="N5443">
            <v>53288.271999999997</v>
          </cell>
          <cell r="R5443">
            <v>896434.62100000004</v>
          </cell>
          <cell r="S5443" t="str">
            <v>Natural Gas</v>
          </cell>
        </row>
        <row r="5444">
          <cell r="A5444" t="str">
            <v>PA</v>
          </cell>
          <cell r="F5444">
            <v>2022</v>
          </cell>
          <cell r="N5444">
            <v>423705.77399999998</v>
          </cell>
          <cell r="R5444">
            <v>3585365.696</v>
          </cell>
          <cell r="S5444" t="str">
            <v>Coal</v>
          </cell>
        </row>
        <row r="5445">
          <cell r="A5445" t="str">
            <v>PA</v>
          </cell>
          <cell r="F5445">
            <v>2023</v>
          </cell>
          <cell r="N5445">
            <v>386253.76</v>
          </cell>
          <cell r="R5445">
            <v>3269930.6460000002</v>
          </cell>
          <cell r="S5445" t="str">
            <v>Coal</v>
          </cell>
        </row>
        <row r="5446">
          <cell r="A5446" t="str">
            <v>NY</v>
          </cell>
          <cell r="F5446">
            <v>2009</v>
          </cell>
          <cell r="N5446">
            <v>96672.09</v>
          </cell>
          <cell r="R5446">
            <v>942243.91700000002</v>
          </cell>
          <cell r="S5446" t="str">
            <v>Coal</v>
          </cell>
        </row>
        <row r="5447">
          <cell r="A5447" t="str">
            <v>NY</v>
          </cell>
          <cell r="F5447">
            <v>2010</v>
          </cell>
          <cell r="N5447">
            <v>66527.255000000005</v>
          </cell>
          <cell r="R5447">
            <v>648420.79799999995</v>
          </cell>
          <cell r="S5447" t="str">
            <v>Coal</v>
          </cell>
        </row>
        <row r="5448">
          <cell r="A5448" t="str">
            <v>NY</v>
          </cell>
          <cell r="F5448">
            <v>2011</v>
          </cell>
          <cell r="N5448">
            <v>81450.198999999993</v>
          </cell>
          <cell r="R5448">
            <v>793868.12699999998</v>
          </cell>
          <cell r="S5448" t="str">
            <v>Coal</v>
          </cell>
        </row>
        <row r="5449">
          <cell r="A5449" t="str">
            <v>NY</v>
          </cell>
          <cell r="F5449">
            <v>2012</v>
          </cell>
          <cell r="N5449">
            <v>77915.722999999998</v>
          </cell>
          <cell r="R5449">
            <v>759414.1</v>
          </cell>
          <cell r="S5449" t="str">
            <v>Coal</v>
          </cell>
        </row>
        <row r="5450">
          <cell r="A5450" t="str">
            <v>NY</v>
          </cell>
          <cell r="F5450">
            <v>2013</v>
          </cell>
          <cell r="N5450">
            <v>68187.256999999998</v>
          </cell>
          <cell r="R5450">
            <v>664598.24</v>
          </cell>
          <cell r="S5450" t="str">
            <v>Coal</v>
          </cell>
        </row>
        <row r="5451">
          <cell r="A5451" t="str">
            <v>NY</v>
          </cell>
          <cell r="F5451">
            <v>2009</v>
          </cell>
          <cell r="N5451">
            <v>122069.55</v>
          </cell>
          <cell r="R5451">
            <v>1189775.1029999999</v>
          </cell>
          <cell r="S5451" t="str">
            <v>Coal</v>
          </cell>
        </row>
        <row r="5452">
          <cell r="A5452" t="str">
            <v>NY</v>
          </cell>
          <cell r="F5452">
            <v>2010</v>
          </cell>
          <cell r="N5452">
            <v>104773.51</v>
          </cell>
          <cell r="R5452">
            <v>1021187.001</v>
          </cell>
          <cell r="S5452" t="str">
            <v>Coal</v>
          </cell>
        </row>
        <row r="5453">
          <cell r="A5453" t="str">
            <v>NY</v>
          </cell>
          <cell r="F5453">
            <v>2011</v>
          </cell>
          <cell r="N5453">
            <v>90159.849000000002</v>
          </cell>
          <cell r="R5453">
            <v>878757.71</v>
          </cell>
          <cell r="S5453" t="str">
            <v>Coal</v>
          </cell>
        </row>
        <row r="5454">
          <cell r="A5454" t="str">
            <v>NY</v>
          </cell>
          <cell r="F5454">
            <v>2012</v>
          </cell>
          <cell r="N5454">
            <v>89674.305999999997</v>
          </cell>
          <cell r="R5454">
            <v>874018.25199999998</v>
          </cell>
          <cell r="S5454" t="str">
            <v>Coal</v>
          </cell>
        </row>
        <row r="5455">
          <cell r="A5455" t="str">
            <v>NY</v>
          </cell>
          <cell r="F5455">
            <v>2013</v>
          </cell>
          <cell r="N5455">
            <v>67046.505000000005</v>
          </cell>
          <cell r="R5455">
            <v>653476.85900000005</v>
          </cell>
          <cell r="S5455" t="str">
            <v>Coal</v>
          </cell>
        </row>
        <row r="5456">
          <cell r="A5456" t="str">
            <v>NY</v>
          </cell>
          <cell r="F5456">
            <v>2009</v>
          </cell>
          <cell r="N5456">
            <v>48635.601000000002</v>
          </cell>
          <cell r="R5456">
            <v>474039.18800000002</v>
          </cell>
          <cell r="S5456" t="str">
            <v>Coal</v>
          </cell>
        </row>
        <row r="5457">
          <cell r="A5457" t="str">
            <v>NY</v>
          </cell>
          <cell r="F5457">
            <v>2010</v>
          </cell>
          <cell r="N5457">
            <v>121904.287</v>
          </cell>
          <cell r="R5457">
            <v>1188151.82</v>
          </cell>
          <cell r="S5457" t="str">
            <v>Coal</v>
          </cell>
        </row>
        <row r="5458">
          <cell r="A5458" t="str">
            <v>NY</v>
          </cell>
          <cell r="F5458">
            <v>2011</v>
          </cell>
          <cell r="N5458">
            <v>84090.705000000002</v>
          </cell>
          <cell r="R5458">
            <v>819611.245</v>
          </cell>
          <cell r="S5458" t="str">
            <v>Coal</v>
          </cell>
        </row>
        <row r="5459">
          <cell r="A5459" t="str">
            <v>NY</v>
          </cell>
          <cell r="F5459">
            <v>2012</v>
          </cell>
          <cell r="N5459">
            <v>97329.501000000004</v>
          </cell>
          <cell r="R5459">
            <v>948640.15700000001</v>
          </cell>
          <cell r="S5459" t="str">
            <v>Coal</v>
          </cell>
        </row>
        <row r="5460">
          <cell r="A5460" t="str">
            <v>NY</v>
          </cell>
          <cell r="F5460">
            <v>2013</v>
          </cell>
          <cell r="N5460">
            <v>71572.229000000007</v>
          </cell>
          <cell r="R5460">
            <v>697591.37</v>
          </cell>
          <cell r="S5460" t="str">
            <v>Coal</v>
          </cell>
        </row>
        <row r="5461">
          <cell r="A5461" t="str">
            <v>NY</v>
          </cell>
          <cell r="F5461">
            <v>2009</v>
          </cell>
          <cell r="N5461">
            <v>69218.645999999993</v>
          </cell>
          <cell r="R5461">
            <v>674655.89899999998</v>
          </cell>
          <cell r="S5461" t="str">
            <v>Coal</v>
          </cell>
        </row>
        <row r="5462">
          <cell r="A5462" t="str">
            <v>NY</v>
          </cell>
          <cell r="F5462">
            <v>2010</v>
          </cell>
          <cell r="N5462">
            <v>73488.13</v>
          </cell>
          <cell r="R5462">
            <v>716256.625</v>
          </cell>
          <cell r="S5462" t="str">
            <v>Coal</v>
          </cell>
        </row>
        <row r="5463">
          <cell r="A5463" t="str">
            <v>NY</v>
          </cell>
          <cell r="F5463">
            <v>2011</v>
          </cell>
          <cell r="N5463">
            <v>82939.315000000002</v>
          </cell>
          <cell r="R5463">
            <v>808387.59699999995</v>
          </cell>
          <cell r="S5463" t="str">
            <v>Coal</v>
          </cell>
        </row>
        <row r="5464">
          <cell r="A5464" t="str">
            <v>NY</v>
          </cell>
          <cell r="F5464">
            <v>2012</v>
          </cell>
          <cell r="N5464">
            <v>59590.216</v>
          </cell>
          <cell r="R5464">
            <v>580809.06900000002</v>
          </cell>
          <cell r="S5464" t="str">
            <v>Coal</v>
          </cell>
        </row>
        <row r="5465">
          <cell r="A5465" t="str">
            <v>NY</v>
          </cell>
          <cell r="F5465">
            <v>2013</v>
          </cell>
          <cell r="N5465">
            <v>34472.313000000002</v>
          </cell>
          <cell r="R5465">
            <v>335988.47600000002</v>
          </cell>
          <cell r="S5465" t="str">
            <v>Coal</v>
          </cell>
        </row>
        <row r="5466">
          <cell r="A5466" t="str">
            <v>NY</v>
          </cell>
          <cell r="F5466">
            <v>2009</v>
          </cell>
          <cell r="N5466">
            <v>69396.426000000007</v>
          </cell>
          <cell r="R5466">
            <v>676390.93400000001</v>
          </cell>
          <cell r="S5466" t="str">
            <v>Coal</v>
          </cell>
        </row>
        <row r="5467">
          <cell r="A5467" t="str">
            <v>NY</v>
          </cell>
          <cell r="F5467">
            <v>2010</v>
          </cell>
          <cell r="N5467">
            <v>68863.676999999996</v>
          </cell>
          <cell r="R5467">
            <v>671184.07499999995</v>
          </cell>
          <cell r="S5467" t="str">
            <v>Coal</v>
          </cell>
        </row>
        <row r="5468">
          <cell r="A5468" t="str">
            <v>NY</v>
          </cell>
          <cell r="F5468">
            <v>2011</v>
          </cell>
          <cell r="N5468">
            <v>60934.373</v>
          </cell>
          <cell r="R5468">
            <v>593907.86199999996</v>
          </cell>
          <cell r="S5468" t="str">
            <v>Coal</v>
          </cell>
        </row>
        <row r="5469">
          <cell r="A5469" t="str">
            <v>NY</v>
          </cell>
          <cell r="F5469">
            <v>2012</v>
          </cell>
          <cell r="N5469">
            <v>71997.990000000005</v>
          </cell>
          <cell r="R5469">
            <v>701735.16899999999</v>
          </cell>
          <cell r="S5469" t="str">
            <v>Coal</v>
          </cell>
        </row>
        <row r="5470">
          <cell r="A5470" t="str">
            <v>NY</v>
          </cell>
          <cell r="F5470">
            <v>2013</v>
          </cell>
          <cell r="N5470">
            <v>40025.379999999997</v>
          </cell>
          <cell r="R5470">
            <v>390111.35399999999</v>
          </cell>
          <cell r="S5470" t="str">
            <v>Coal</v>
          </cell>
        </row>
        <row r="5471">
          <cell r="A5471" t="str">
            <v>NY</v>
          </cell>
          <cell r="F5471">
            <v>2009</v>
          </cell>
          <cell r="N5471">
            <v>4178.6499999999996</v>
          </cell>
          <cell r="R5471">
            <v>70300.850000000006</v>
          </cell>
          <cell r="S5471" t="str">
            <v>Natural Gas</v>
          </cell>
        </row>
        <row r="5472">
          <cell r="A5472" t="str">
            <v>NY</v>
          </cell>
          <cell r="F5472">
            <v>2010</v>
          </cell>
          <cell r="N5472">
            <v>5917.25</v>
          </cell>
          <cell r="R5472">
            <v>99549.1</v>
          </cell>
          <cell r="S5472" t="str">
            <v>Natural Gas</v>
          </cell>
        </row>
        <row r="5473">
          <cell r="A5473" t="str">
            <v>NY</v>
          </cell>
          <cell r="F5473">
            <v>2011</v>
          </cell>
          <cell r="N5473">
            <v>2166.3249999999998</v>
          </cell>
          <cell r="R5473">
            <v>36447.675000000003</v>
          </cell>
          <cell r="S5473" t="str">
            <v>Natural Gas</v>
          </cell>
        </row>
        <row r="5474">
          <cell r="A5474" t="str">
            <v>NY</v>
          </cell>
          <cell r="F5474">
            <v>2012</v>
          </cell>
          <cell r="N5474">
            <v>18239.025000000001</v>
          </cell>
          <cell r="R5474">
            <v>306887.34999999998</v>
          </cell>
          <cell r="S5474" t="str">
            <v>Natural Gas</v>
          </cell>
        </row>
        <row r="5475">
          <cell r="A5475" t="str">
            <v>NY</v>
          </cell>
          <cell r="F5475">
            <v>2013</v>
          </cell>
          <cell r="N5475">
            <v>12914.025</v>
          </cell>
          <cell r="R5475">
            <v>217339.07500000001</v>
          </cell>
          <cell r="S5475" t="str">
            <v>Natural Gas</v>
          </cell>
        </row>
        <row r="5476">
          <cell r="A5476" t="str">
            <v>NY</v>
          </cell>
          <cell r="F5476">
            <v>2014</v>
          </cell>
          <cell r="N5476">
            <v>11095.957</v>
          </cell>
          <cell r="R5476">
            <v>186724.44500000001</v>
          </cell>
          <cell r="S5476" t="str">
            <v>Natural Gas</v>
          </cell>
        </row>
        <row r="5477">
          <cell r="A5477" t="str">
            <v>NY</v>
          </cell>
          <cell r="F5477">
            <v>2015</v>
          </cell>
          <cell r="N5477">
            <v>10572.609</v>
          </cell>
          <cell r="R5477">
            <v>177905.88699999999</v>
          </cell>
          <cell r="S5477" t="str">
            <v>Natural Gas</v>
          </cell>
        </row>
        <row r="5478">
          <cell r="A5478" t="str">
            <v>NY</v>
          </cell>
          <cell r="F5478">
            <v>2016</v>
          </cell>
          <cell r="N5478">
            <v>5815.0020000000004</v>
          </cell>
          <cell r="R5478">
            <v>97830.202999999994</v>
          </cell>
          <cell r="S5478" t="str">
            <v>Natural Gas</v>
          </cell>
        </row>
        <row r="5479">
          <cell r="A5479" t="str">
            <v>NY</v>
          </cell>
          <cell r="F5479">
            <v>2017</v>
          </cell>
          <cell r="N5479">
            <v>6451.0510000000004</v>
          </cell>
          <cell r="R5479">
            <v>108551.173</v>
          </cell>
          <cell r="S5479" t="str">
            <v>Natural Gas</v>
          </cell>
        </row>
        <row r="5480">
          <cell r="A5480" t="str">
            <v>NY</v>
          </cell>
          <cell r="F5480">
            <v>2018</v>
          </cell>
          <cell r="N5480">
            <v>12781.759</v>
          </cell>
          <cell r="R5480">
            <v>215078.64600000001</v>
          </cell>
          <cell r="S5480" t="str">
            <v>Natural Gas</v>
          </cell>
        </row>
        <row r="5481">
          <cell r="A5481" t="str">
            <v>NY</v>
          </cell>
          <cell r="F5481">
            <v>2019</v>
          </cell>
          <cell r="N5481">
            <v>3771.2269999999999</v>
          </cell>
          <cell r="R5481">
            <v>63452.529000000002</v>
          </cell>
          <cell r="S5481" t="str">
            <v>Natural Gas</v>
          </cell>
        </row>
        <row r="5482">
          <cell r="A5482" t="str">
            <v>NY</v>
          </cell>
          <cell r="F5482">
            <v>2020</v>
          </cell>
          <cell r="N5482">
            <v>2156.13</v>
          </cell>
          <cell r="R5482">
            <v>36272.158000000003</v>
          </cell>
          <cell r="S5482" t="str">
            <v>Natural Gas</v>
          </cell>
        </row>
        <row r="5483">
          <cell r="A5483" t="str">
            <v>NY</v>
          </cell>
          <cell r="F5483">
            <v>2021</v>
          </cell>
          <cell r="N5483">
            <v>7743.3029999999999</v>
          </cell>
          <cell r="R5483">
            <v>130298.27800000001</v>
          </cell>
          <cell r="S5483" t="str">
            <v>Natural Gas</v>
          </cell>
        </row>
        <row r="5484">
          <cell r="A5484" t="str">
            <v>NY</v>
          </cell>
          <cell r="F5484">
            <v>2022</v>
          </cell>
          <cell r="N5484">
            <v>1951.8489999999999</v>
          </cell>
          <cell r="R5484">
            <v>32852.370000000003</v>
          </cell>
          <cell r="S5484" t="str">
            <v>Natural Gas</v>
          </cell>
        </row>
        <row r="5485">
          <cell r="A5485" t="str">
            <v>NY</v>
          </cell>
          <cell r="F5485">
            <v>2023</v>
          </cell>
          <cell r="N5485">
            <v>1083.9069999999999</v>
          </cell>
          <cell r="R5485">
            <v>18237.405999999999</v>
          </cell>
          <cell r="S5485" t="str">
            <v>Natural Gas</v>
          </cell>
        </row>
        <row r="5486">
          <cell r="A5486" t="str">
            <v>PA</v>
          </cell>
          <cell r="F5486">
            <v>2022</v>
          </cell>
          <cell r="R5486">
            <v>3734270.642</v>
          </cell>
          <cell r="S5486" t="str">
            <v>Coal</v>
          </cell>
        </row>
        <row r="5487">
          <cell r="A5487" t="str">
            <v>PA</v>
          </cell>
          <cell r="F5487">
            <v>2023</v>
          </cell>
          <cell r="R5487">
            <v>3479263.1880000001</v>
          </cell>
          <cell r="S5487" t="str">
            <v>Coal</v>
          </cell>
        </row>
        <row r="5488">
          <cell r="A5488" t="str">
            <v>PA</v>
          </cell>
          <cell r="F5488">
            <v>2022</v>
          </cell>
          <cell r="R5488">
            <v>4034846.9240000001</v>
          </cell>
          <cell r="S5488" t="str">
            <v>Coal</v>
          </cell>
        </row>
        <row r="5489">
          <cell r="A5489" t="str">
            <v>PA</v>
          </cell>
          <cell r="F5489">
            <v>2023</v>
          </cell>
          <cell r="R5489">
            <v>3511746.0839999998</v>
          </cell>
          <cell r="S5489" t="str">
            <v>Coal</v>
          </cell>
        </row>
        <row r="5490">
          <cell r="A5490" t="str">
            <v>NJ</v>
          </cell>
          <cell r="F5490">
            <v>2009</v>
          </cell>
          <cell r="N5490">
            <v>4610.3879999999999</v>
          </cell>
          <cell r="R5490">
            <v>77587.101999999999</v>
          </cell>
          <cell r="S5490" t="str">
            <v>Natural Gas</v>
          </cell>
        </row>
        <row r="5491">
          <cell r="A5491" t="str">
            <v>NJ</v>
          </cell>
          <cell r="F5491">
            <v>2010</v>
          </cell>
          <cell r="N5491">
            <v>20207.287</v>
          </cell>
          <cell r="R5491">
            <v>340026.217</v>
          </cell>
          <cell r="S5491" t="str">
            <v>Natural Gas</v>
          </cell>
        </row>
        <row r="5492">
          <cell r="A5492" t="str">
            <v>NJ</v>
          </cell>
          <cell r="F5492">
            <v>2011</v>
          </cell>
          <cell r="N5492">
            <v>22353.991000000002</v>
          </cell>
          <cell r="R5492">
            <v>376194.26699999999</v>
          </cell>
          <cell r="S5492" t="str">
            <v>Natural Gas</v>
          </cell>
        </row>
        <row r="5493">
          <cell r="A5493" t="str">
            <v>NJ</v>
          </cell>
          <cell r="F5493">
            <v>2020</v>
          </cell>
          <cell r="N5493">
            <v>1984.346</v>
          </cell>
          <cell r="R5493">
            <v>33385.534</v>
          </cell>
          <cell r="S5493" t="str">
            <v>Natural Gas</v>
          </cell>
        </row>
        <row r="5494">
          <cell r="A5494" t="str">
            <v>NJ</v>
          </cell>
          <cell r="F5494">
            <v>2021</v>
          </cell>
          <cell r="N5494">
            <v>2525.7620000000002</v>
          </cell>
          <cell r="R5494">
            <v>42498.684000000001</v>
          </cell>
          <cell r="S5494" t="str">
            <v>Natural Gas</v>
          </cell>
        </row>
        <row r="5495">
          <cell r="A5495" t="str">
            <v>NJ</v>
          </cell>
          <cell r="F5495">
            <v>2022</v>
          </cell>
          <cell r="N5495">
            <v>7440.3950000000004</v>
          </cell>
          <cell r="R5495">
            <v>125194.874</v>
          </cell>
          <cell r="S5495" t="str">
            <v>Natural Gas</v>
          </cell>
        </row>
        <row r="5496">
          <cell r="A5496" t="str">
            <v>NJ</v>
          </cell>
          <cell r="F5496">
            <v>2023</v>
          </cell>
          <cell r="N5496">
            <v>2271.8240000000001</v>
          </cell>
          <cell r="R5496">
            <v>38235.35</v>
          </cell>
          <cell r="S5496" t="str">
            <v>Natural Gas</v>
          </cell>
        </row>
        <row r="5497">
          <cell r="A5497" t="str">
            <v>NJ</v>
          </cell>
          <cell r="F5497">
            <v>2009</v>
          </cell>
          <cell r="N5497">
            <v>4667.1989999999996</v>
          </cell>
          <cell r="R5497">
            <v>78529.941999999995</v>
          </cell>
          <cell r="S5497" t="str">
            <v>Natural Gas</v>
          </cell>
        </row>
        <row r="5498">
          <cell r="A5498" t="str">
            <v>NJ</v>
          </cell>
          <cell r="F5498">
            <v>2010</v>
          </cell>
          <cell r="N5498">
            <v>20615.704000000002</v>
          </cell>
          <cell r="R5498">
            <v>346898.56199999998</v>
          </cell>
          <cell r="S5498" t="str">
            <v>Natural Gas</v>
          </cell>
        </row>
        <row r="5499">
          <cell r="A5499" t="str">
            <v>NJ</v>
          </cell>
          <cell r="F5499">
            <v>2011</v>
          </cell>
          <cell r="N5499">
            <v>21806.944</v>
          </cell>
          <cell r="R5499">
            <v>366982.32699999999</v>
          </cell>
          <cell r="S5499" t="str">
            <v>Natural Gas</v>
          </cell>
        </row>
        <row r="5500">
          <cell r="A5500" t="str">
            <v>NJ</v>
          </cell>
          <cell r="F5500">
            <v>2020</v>
          </cell>
          <cell r="N5500">
            <v>1902.164</v>
          </cell>
          <cell r="R5500">
            <v>32013.481</v>
          </cell>
          <cell r="S5500" t="str">
            <v>Natural Gas</v>
          </cell>
        </row>
        <row r="5501">
          <cell r="A5501" t="str">
            <v>NJ</v>
          </cell>
          <cell r="F5501">
            <v>2021</v>
          </cell>
          <cell r="N5501">
            <v>2965.5450000000001</v>
          </cell>
          <cell r="R5501">
            <v>49904.409</v>
          </cell>
          <cell r="S5501" t="str">
            <v>Natural Gas</v>
          </cell>
        </row>
        <row r="5502">
          <cell r="A5502" t="str">
            <v>NJ</v>
          </cell>
          <cell r="F5502">
            <v>2022</v>
          </cell>
          <cell r="N5502">
            <v>6834.6090000000004</v>
          </cell>
          <cell r="R5502">
            <v>114978.247</v>
          </cell>
          <cell r="S5502" t="str">
            <v>Natural Gas</v>
          </cell>
        </row>
        <row r="5503">
          <cell r="A5503" t="str">
            <v>NJ</v>
          </cell>
          <cell r="F5503">
            <v>2023</v>
          </cell>
          <cell r="N5503">
            <v>2832.172</v>
          </cell>
          <cell r="R5503">
            <v>47658.862999999998</v>
          </cell>
          <cell r="S5503" t="str">
            <v>Natural Gas</v>
          </cell>
        </row>
        <row r="5504">
          <cell r="A5504" t="str">
            <v>NJ</v>
          </cell>
          <cell r="F5504">
            <v>2009</v>
          </cell>
          <cell r="N5504">
            <v>3073.4769999999999</v>
          </cell>
          <cell r="R5504">
            <v>51715.178999999996</v>
          </cell>
          <cell r="S5504" t="str">
            <v>Natural Gas</v>
          </cell>
        </row>
        <row r="5505">
          <cell r="A5505" t="str">
            <v>NJ</v>
          </cell>
          <cell r="F5505">
            <v>2010</v>
          </cell>
          <cell r="N5505">
            <v>15230.644</v>
          </cell>
          <cell r="R5505">
            <v>256270.74299999999</v>
          </cell>
          <cell r="S5505" t="str">
            <v>Natural Gas</v>
          </cell>
        </row>
        <row r="5506">
          <cell r="A5506" t="str">
            <v>NJ</v>
          </cell>
          <cell r="F5506">
            <v>2011</v>
          </cell>
          <cell r="N5506">
            <v>14818.951999999999</v>
          </cell>
          <cell r="R5506">
            <v>249360.15299999999</v>
          </cell>
          <cell r="S5506" t="str">
            <v>Natural Gas</v>
          </cell>
        </row>
        <row r="5507">
          <cell r="A5507" t="str">
            <v>NJ</v>
          </cell>
          <cell r="F5507">
            <v>2020</v>
          </cell>
          <cell r="N5507">
            <v>719.89</v>
          </cell>
          <cell r="R5507">
            <v>12117.073</v>
          </cell>
          <cell r="S5507" t="str">
            <v>Natural Gas</v>
          </cell>
        </row>
        <row r="5508">
          <cell r="A5508" t="str">
            <v>NJ</v>
          </cell>
          <cell r="F5508">
            <v>2021</v>
          </cell>
          <cell r="S5508" t="str">
            <v>Natural Gas</v>
          </cell>
        </row>
        <row r="5509">
          <cell r="A5509" t="str">
            <v>NJ</v>
          </cell>
          <cell r="F5509">
            <v>2022</v>
          </cell>
          <cell r="S5509" t="str">
            <v>Natural Gas</v>
          </cell>
        </row>
        <row r="5510">
          <cell r="A5510" t="str">
            <v>NJ</v>
          </cell>
          <cell r="F5510">
            <v>2023</v>
          </cell>
          <cell r="S5510" t="str">
            <v>Natural Gas</v>
          </cell>
        </row>
        <row r="5511">
          <cell r="A5511" t="str">
            <v>PA</v>
          </cell>
          <cell r="F5511">
            <v>2022</v>
          </cell>
          <cell r="N5511">
            <v>601721.4</v>
          </cell>
          <cell r="R5511">
            <v>5245316.9000000004</v>
          </cell>
          <cell r="S5511" t="str">
            <v>Coal</v>
          </cell>
        </row>
        <row r="5512">
          <cell r="A5512" t="str">
            <v>PA</v>
          </cell>
          <cell r="F5512">
            <v>2023</v>
          </cell>
          <cell r="N5512">
            <v>663737</v>
          </cell>
          <cell r="R5512">
            <v>5708095</v>
          </cell>
          <cell r="S5512" t="str">
            <v>Coal</v>
          </cell>
        </row>
        <row r="5513">
          <cell r="A5513" t="str">
            <v>PA</v>
          </cell>
          <cell r="F5513">
            <v>2022</v>
          </cell>
          <cell r="N5513">
            <v>328313.603</v>
          </cell>
          <cell r="R5513">
            <v>3138505.2969999998</v>
          </cell>
          <cell r="S5513" t="str">
            <v>Coal</v>
          </cell>
        </row>
        <row r="5514">
          <cell r="A5514" t="str">
            <v>PA</v>
          </cell>
          <cell r="F5514">
            <v>2023</v>
          </cell>
          <cell r="N5514">
            <v>271593.18699999998</v>
          </cell>
          <cell r="R5514">
            <v>2561518.4879999999</v>
          </cell>
          <cell r="S5514" t="str">
            <v>Coal</v>
          </cell>
        </row>
        <row r="5515">
          <cell r="A5515" t="str">
            <v>PA</v>
          </cell>
          <cell r="F5515">
            <v>2022</v>
          </cell>
          <cell r="N5515">
            <v>284826.70299999998</v>
          </cell>
          <cell r="R5515">
            <v>2712467.7209999999</v>
          </cell>
          <cell r="S5515" t="str">
            <v>Coal</v>
          </cell>
        </row>
        <row r="5516">
          <cell r="A5516" t="str">
            <v>PA</v>
          </cell>
          <cell r="F5516">
            <v>2023</v>
          </cell>
          <cell r="N5516">
            <v>221762.946</v>
          </cell>
          <cell r="R5516">
            <v>2091338.733</v>
          </cell>
          <cell r="S5516" t="str">
            <v>Coal</v>
          </cell>
        </row>
        <row r="5517">
          <cell r="A5517" t="str">
            <v>NY</v>
          </cell>
          <cell r="F5517">
            <v>2009</v>
          </cell>
          <cell r="N5517">
            <v>4871.3559999999998</v>
          </cell>
          <cell r="R5517">
            <v>81971.157000000007</v>
          </cell>
          <cell r="S5517" t="str">
            <v>Natural Gas</v>
          </cell>
        </row>
        <row r="5518">
          <cell r="A5518" t="str">
            <v>NY</v>
          </cell>
          <cell r="F5518">
            <v>2010</v>
          </cell>
          <cell r="N5518">
            <v>7478.0119999999997</v>
          </cell>
          <cell r="R5518">
            <v>124716.268</v>
          </cell>
          <cell r="S5518" t="str">
            <v>Natural Gas</v>
          </cell>
        </row>
        <row r="5519">
          <cell r="A5519" t="str">
            <v>NY</v>
          </cell>
          <cell r="F5519">
            <v>2011</v>
          </cell>
          <cell r="N5519">
            <v>4964.5370000000003</v>
          </cell>
          <cell r="R5519">
            <v>83547.778000000006</v>
          </cell>
          <cell r="S5519" t="str">
            <v>Natural Gas</v>
          </cell>
        </row>
        <row r="5520">
          <cell r="A5520" t="str">
            <v>NY</v>
          </cell>
          <cell r="F5520">
            <v>2012</v>
          </cell>
          <cell r="N5520">
            <v>16666.825000000001</v>
          </cell>
          <cell r="R5520">
            <v>280451.42</v>
          </cell>
          <cell r="S5520" t="str">
            <v>Natural Gas</v>
          </cell>
        </row>
        <row r="5521">
          <cell r="A5521" t="str">
            <v>NY</v>
          </cell>
          <cell r="F5521">
            <v>2013</v>
          </cell>
          <cell r="N5521">
            <v>10416.361000000001</v>
          </cell>
          <cell r="R5521">
            <v>173559.726</v>
          </cell>
          <cell r="S5521" t="str">
            <v>Natural Gas</v>
          </cell>
        </row>
        <row r="5522">
          <cell r="A5522" t="str">
            <v>NY</v>
          </cell>
          <cell r="F5522">
            <v>2014</v>
          </cell>
          <cell r="N5522">
            <v>24229.294000000002</v>
          </cell>
          <cell r="R5522">
            <v>407734.33</v>
          </cell>
          <cell r="S5522" t="str">
            <v>Natural Gas</v>
          </cell>
        </row>
        <row r="5523">
          <cell r="A5523" t="str">
            <v>NY</v>
          </cell>
          <cell r="F5523">
            <v>2015</v>
          </cell>
          <cell r="N5523">
            <v>76507.145999999993</v>
          </cell>
          <cell r="R5523">
            <v>1282401.753</v>
          </cell>
          <cell r="S5523" t="str">
            <v>Natural Gas</v>
          </cell>
        </row>
        <row r="5524">
          <cell r="A5524" t="str">
            <v>NY</v>
          </cell>
          <cell r="F5524">
            <v>2016</v>
          </cell>
          <cell r="N5524">
            <v>48101.686999999998</v>
          </cell>
          <cell r="R5524">
            <v>809396.85400000005</v>
          </cell>
          <cell r="S5524" t="str">
            <v>Natural Gas</v>
          </cell>
        </row>
        <row r="5525">
          <cell r="A5525" t="str">
            <v>NY</v>
          </cell>
          <cell r="F5525">
            <v>2017</v>
          </cell>
          <cell r="N5525">
            <v>20586.41</v>
          </cell>
          <cell r="R5525">
            <v>346356.31800000003</v>
          </cell>
          <cell r="S5525" t="str">
            <v>Natural Gas</v>
          </cell>
        </row>
        <row r="5526">
          <cell r="A5526" t="str">
            <v>NY</v>
          </cell>
          <cell r="F5526">
            <v>2018</v>
          </cell>
          <cell r="N5526">
            <v>42880.951999999997</v>
          </cell>
          <cell r="R5526">
            <v>720593.98199999996</v>
          </cell>
          <cell r="S5526" t="str">
            <v>Natural Gas</v>
          </cell>
        </row>
        <row r="5527">
          <cell r="A5527" t="str">
            <v>NY</v>
          </cell>
          <cell r="F5527">
            <v>2019</v>
          </cell>
          <cell r="N5527">
            <v>14483.704</v>
          </cell>
          <cell r="R5527">
            <v>243712.58499999999</v>
          </cell>
          <cell r="S5527" t="str">
            <v>Natural Gas</v>
          </cell>
        </row>
        <row r="5528">
          <cell r="A5528" t="str">
            <v>NY</v>
          </cell>
          <cell r="F5528">
            <v>2020</v>
          </cell>
          <cell r="N5528">
            <v>27914.14</v>
          </cell>
          <cell r="R5528">
            <v>469674.77500000002</v>
          </cell>
          <cell r="S5528" t="str">
            <v>Natural Gas</v>
          </cell>
        </row>
        <row r="5529">
          <cell r="A5529" t="str">
            <v>NY</v>
          </cell>
          <cell r="F5529">
            <v>2021</v>
          </cell>
          <cell r="N5529">
            <v>40275.087</v>
          </cell>
          <cell r="R5529">
            <v>677691.92500000005</v>
          </cell>
          <cell r="S5529" t="str">
            <v>Natural Gas</v>
          </cell>
        </row>
        <row r="5530">
          <cell r="A5530" t="str">
            <v>NY</v>
          </cell>
          <cell r="F5530">
            <v>2022</v>
          </cell>
          <cell r="N5530">
            <v>46135.212</v>
          </cell>
          <cell r="R5530">
            <v>776254.13600000006</v>
          </cell>
          <cell r="S5530" t="str">
            <v>Natural Gas</v>
          </cell>
        </row>
        <row r="5531">
          <cell r="A5531" t="str">
            <v>NY</v>
          </cell>
          <cell r="F5531">
            <v>2023</v>
          </cell>
          <cell r="N5531">
            <v>48629.853999999999</v>
          </cell>
          <cell r="R5531">
            <v>818288.99800000002</v>
          </cell>
          <cell r="S5531" t="str">
            <v>Natural Gas</v>
          </cell>
        </row>
        <row r="5532">
          <cell r="A5532" t="str">
            <v>NY</v>
          </cell>
          <cell r="F5532">
            <v>2009</v>
          </cell>
          <cell r="N5532">
            <v>4927.3429999999998</v>
          </cell>
          <cell r="R5532">
            <v>82907.228000000003</v>
          </cell>
          <cell r="S5532" t="str">
            <v>Natural Gas</v>
          </cell>
        </row>
        <row r="5533">
          <cell r="A5533" t="str">
            <v>NY</v>
          </cell>
          <cell r="F5533">
            <v>2010</v>
          </cell>
          <cell r="N5533">
            <v>7735.5469999999996</v>
          </cell>
          <cell r="R5533">
            <v>129143.776</v>
          </cell>
          <cell r="S5533" t="str">
            <v>Natural Gas</v>
          </cell>
        </row>
        <row r="5534">
          <cell r="A5534" t="str">
            <v>NY</v>
          </cell>
          <cell r="F5534">
            <v>2011</v>
          </cell>
          <cell r="N5534">
            <v>5115.317</v>
          </cell>
          <cell r="R5534">
            <v>86080.324999999997</v>
          </cell>
          <cell r="S5534" t="str">
            <v>Natural Gas</v>
          </cell>
        </row>
        <row r="5535">
          <cell r="A5535" t="str">
            <v>NY</v>
          </cell>
          <cell r="F5535">
            <v>2012</v>
          </cell>
          <cell r="N5535">
            <v>16626.966</v>
          </cell>
          <cell r="R5535">
            <v>279779.31699999998</v>
          </cell>
          <cell r="S5535" t="str">
            <v>Natural Gas</v>
          </cell>
        </row>
        <row r="5536">
          <cell r="A5536" t="str">
            <v>NY</v>
          </cell>
          <cell r="F5536">
            <v>2013</v>
          </cell>
          <cell r="N5536">
            <v>10422.723</v>
          </cell>
          <cell r="R5536">
            <v>173992.34299999999</v>
          </cell>
          <cell r="S5536" t="str">
            <v>Natural Gas</v>
          </cell>
        </row>
        <row r="5537">
          <cell r="A5537" t="str">
            <v>NY</v>
          </cell>
          <cell r="F5537">
            <v>2014</v>
          </cell>
          <cell r="N5537">
            <v>24743.864000000001</v>
          </cell>
          <cell r="R5537">
            <v>416397.44799999997</v>
          </cell>
          <cell r="S5537" t="str">
            <v>Natural Gas</v>
          </cell>
        </row>
        <row r="5538">
          <cell r="A5538" t="str">
            <v>NY</v>
          </cell>
          <cell r="F5538">
            <v>2015</v>
          </cell>
          <cell r="N5538">
            <v>78567.37</v>
          </cell>
          <cell r="R5538">
            <v>1317581.6540000001</v>
          </cell>
          <cell r="S5538" t="str">
            <v>Natural Gas</v>
          </cell>
        </row>
        <row r="5539">
          <cell r="A5539" t="str">
            <v>NY</v>
          </cell>
          <cell r="F5539">
            <v>2016</v>
          </cell>
          <cell r="N5539">
            <v>42757.014000000003</v>
          </cell>
          <cell r="R5539">
            <v>719467.55900000001</v>
          </cell>
          <cell r="S5539" t="str">
            <v>Natural Gas</v>
          </cell>
        </row>
        <row r="5540">
          <cell r="A5540" t="str">
            <v>NY</v>
          </cell>
          <cell r="F5540">
            <v>2017</v>
          </cell>
          <cell r="N5540">
            <v>22195.685000000001</v>
          </cell>
          <cell r="R5540">
            <v>373525.76500000001</v>
          </cell>
          <cell r="S5540" t="str">
            <v>Natural Gas</v>
          </cell>
        </row>
        <row r="5541">
          <cell r="A5541" t="str">
            <v>NY</v>
          </cell>
          <cell r="F5541">
            <v>2018</v>
          </cell>
          <cell r="N5541">
            <v>43201.156999999999</v>
          </cell>
          <cell r="R5541">
            <v>726032.31099999999</v>
          </cell>
          <cell r="S5541" t="str">
            <v>Natural Gas</v>
          </cell>
        </row>
        <row r="5542">
          <cell r="A5542" t="str">
            <v>NY</v>
          </cell>
          <cell r="F5542">
            <v>2019</v>
          </cell>
          <cell r="N5542">
            <v>14720.84</v>
          </cell>
          <cell r="R5542">
            <v>247726.848</v>
          </cell>
          <cell r="S5542" t="str">
            <v>Natural Gas</v>
          </cell>
        </row>
        <row r="5543">
          <cell r="A5543" t="str">
            <v>NY</v>
          </cell>
          <cell r="F5543">
            <v>2020</v>
          </cell>
          <cell r="N5543">
            <v>27830.923999999999</v>
          </cell>
          <cell r="R5543">
            <v>468319.342</v>
          </cell>
          <cell r="S5543" t="str">
            <v>Natural Gas</v>
          </cell>
        </row>
        <row r="5544">
          <cell r="A5544" t="str">
            <v>NY</v>
          </cell>
          <cell r="F5544">
            <v>2021</v>
          </cell>
          <cell r="N5544">
            <v>39059.690999999999</v>
          </cell>
          <cell r="R5544">
            <v>657208.65399999998</v>
          </cell>
          <cell r="S5544" t="str">
            <v>Natural Gas</v>
          </cell>
        </row>
        <row r="5545">
          <cell r="A5545" t="str">
            <v>NY</v>
          </cell>
          <cell r="F5545">
            <v>2022</v>
          </cell>
          <cell r="N5545">
            <v>40258.76</v>
          </cell>
          <cell r="R5545">
            <v>677509.68799999997</v>
          </cell>
          <cell r="S5545" t="str">
            <v>Natural Gas</v>
          </cell>
        </row>
        <row r="5546">
          <cell r="A5546" t="str">
            <v>NY</v>
          </cell>
          <cell r="F5546">
            <v>2023</v>
          </cell>
          <cell r="N5546">
            <v>49332.923000000003</v>
          </cell>
          <cell r="R5546">
            <v>830068.44499999995</v>
          </cell>
          <cell r="S5546" t="str">
            <v>Natural Gas</v>
          </cell>
        </row>
        <row r="5547">
          <cell r="A5547" t="str">
            <v>RI</v>
          </cell>
          <cell r="F5547">
            <v>2009</v>
          </cell>
          <cell r="N5547">
            <v>132326.685</v>
          </cell>
          <cell r="R5547">
            <v>2226740.807</v>
          </cell>
          <cell r="S5547" t="str">
            <v>Natural Gas</v>
          </cell>
        </row>
        <row r="5548">
          <cell r="A5548" t="str">
            <v>RI</v>
          </cell>
          <cell r="F5548">
            <v>2010</v>
          </cell>
          <cell r="N5548">
            <v>182822.77299999999</v>
          </cell>
          <cell r="R5548">
            <v>3076348.0350000001</v>
          </cell>
          <cell r="S5548" t="str">
            <v>Natural Gas</v>
          </cell>
        </row>
        <row r="5549">
          <cell r="A5549" t="str">
            <v>RI</v>
          </cell>
          <cell r="F5549">
            <v>2011</v>
          </cell>
          <cell r="N5549">
            <v>176549.728</v>
          </cell>
          <cell r="R5549">
            <v>2970727.0210000002</v>
          </cell>
          <cell r="S5549" t="str">
            <v>Natural Gas</v>
          </cell>
        </row>
        <row r="5550">
          <cell r="A5550" t="str">
            <v>RI</v>
          </cell>
          <cell r="F5550">
            <v>2012</v>
          </cell>
          <cell r="N5550">
            <v>210779.57699999999</v>
          </cell>
          <cell r="R5550">
            <v>3546735.5269999998</v>
          </cell>
          <cell r="S5550" t="str">
            <v>Natural Gas</v>
          </cell>
        </row>
        <row r="5551">
          <cell r="A5551" t="str">
            <v>RI</v>
          </cell>
          <cell r="F5551">
            <v>2013</v>
          </cell>
          <cell r="N5551">
            <v>171025.639</v>
          </cell>
          <cell r="R5551">
            <v>2878043.7280000001</v>
          </cell>
          <cell r="S5551" t="str">
            <v>Natural Gas</v>
          </cell>
        </row>
        <row r="5552">
          <cell r="A5552" t="str">
            <v>RI</v>
          </cell>
          <cell r="F5552">
            <v>2014</v>
          </cell>
          <cell r="N5552">
            <v>143482.74400000001</v>
          </cell>
          <cell r="R5552">
            <v>2414405.4</v>
          </cell>
          <cell r="S5552" t="str">
            <v>Natural Gas</v>
          </cell>
        </row>
        <row r="5553">
          <cell r="A5553" t="str">
            <v>RI</v>
          </cell>
          <cell r="F5553">
            <v>2015</v>
          </cell>
          <cell r="N5553">
            <v>173260.30799999999</v>
          </cell>
          <cell r="R5553">
            <v>2900708.94</v>
          </cell>
          <cell r="S5553" t="str">
            <v>Natural Gas</v>
          </cell>
        </row>
        <row r="5554">
          <cell r="A5554" t="str">
            <v>RI</v>
          </cell>
          <cell r="F5554">
            <v>2016</v>
          </cell>
          <cell r="N5554">
            <v>120620.069</v>
          </cell>
          <cell r="R5554">
            <v>2028183.1329999999</v>
          </cell>
          <cell r="S5554" t="str">
            <v>Natural Gas</v>
          </cell>
        </row>
        <row r="5555">
          <cell r="A5555" t="str">
            <v>RI</v>
          </cell>
          <cell r="F5555">
            <v>2017</v>
          </cell>
          <cell r="N5555">
            <v>122762.048</v>
          </cell>
          <cell r="R5555">
            <v>2064454.0060000001</v>
          </cell>
          <cell r="S5555" t="str">
            <v>Natural Gas</v>
          </cell>
        </row>
        <row r="5556">
          <cell r="A5556" t="str">
            <v>RI</v>
          </cell>
          <cell r="F5556">
            <v>2018</v>
          </cell>
          <cell r="N5556">
            <v>154597.40299999999</v>
          </cell>
          <cell r="R5556">
            <v>2592092.8169999998</v>
          </cell>
          <cell r="S5556" t="str">
            <v>Natural Gas</v>
          </cell>
        </row>
        <row r="5557">
          <cell r="A5557" t="str">
            <v>RI</v>
          </cell>
          <cell r="F5557">
            <v>2019</v>
          </cell>
          <cell r="N5557">
            <v>157473.49799999999</v>
          </cell>
          <cell r="R5557">
            <v>2645813.236</v>
          </cell>
          <cell r="S5557" t="str">
            <v>Natural Gas</v>
          </cell>
        </row>
        <row r="5558">
          <cell r="A5558" t="str">
            <v>RI</v>
          </cell>
          <cell r="F5558">
            <v>2020</v>
          </cell>
          <cell r="N5558">
            <v>155564.226</v>
          </cell>
          <cell r="R5558">
            <v>2615146.8640000001</v>
          </cell>
          <cell r="S5558" t="str">
            <v>Natural Gas</v>
          </cell>
        </row>
        <row r="5559">
          <cell r="A5559" t="str">
            <v>RI</v>
          </cell>
          <cell r="F5559">
            <v>2021</v>
          </cell>
          <cell r="N5559">
            <v>259621.734</v>
          </cell>
          <cell r="R5559">
            <v>4360633.5789999999</v>
          </cell>
          <cell r="S5559" t="str">
            <v>Natural Gas</v>
          </cell>
        </row>
        <row r="5560">
          <cell r="A5560" t="str">
            <v>RI</v>
          </cell>
          <cell r="F5560">
            <v>2022</v>
          </cell>
          <cell r="N5560">
            <v>198593.82199999999</v>
          </cell>
          <cell r="R5560">
            <v>3282649.554</v>
          </cell>
          <cell r="S5560" t="str">
            <v>Natural Gas</v>
          </cell>
        </row>
        <row r="5561">
          <cell r="A5561" t="str">
            <v>RI</v>
          </cell>
          <cell r="F5561">
            <v>2023</v>
          </cell>
          <cell r="N5561">
            <v>361488.57500000001</v>
          </cell>
          <cell r="R5561">
            <v>6072195.1619999995</v>
          </cell>
          <cell r="S5561" t="str">
            <v>Natural Gas</v>
          </cell>
        </row>
        <row r="5562">
          <cell r="A5562" t="str">
            <v>RI</v>
          </cell>
          <cell r="F5562">
            <v>2009</v>
          </cell>
          <cell r="N5562">
            <v>124554.02499999999</v>
          </cell>
          <cell r="R5562">
            <v>2095801.371</v>
          </cell>
          <cell r="S5562" t="str">
            <v>Natural Gas</v>
          </cell>
        </row>
        <row r="5563">
          <cell r="A5563" t="str">
            <v>RI</v>
          </cell>
          <cell r="F5563">
            <v>2010</v>
          </cell>
          <cell r="N5563">
            <v>192600.52299999999</v>
          </cell>
          <cell r="R5563">
            <v>3240864.5260000001</v>
          </cell>
          <cell r="S5563" t="str">
            <v>Natural Gas</v>
          </cell>
        </row>
        <row r="5564">
          <cell r="A5564" t="str">
            <v>RI</v>
          </cell>
          <cell r="F5564">
            <v>2011</v>
          </cell>
          <cell r="N5564">
            <v>178033.008</v>
          </cell>
          <cell r="R5564">
            <v>2995707.4180000001</v>
          </cell>
          <cell r="S5564" t="str">
            <v>Natural Gas</v>
          </cell>
        </row>
        <row r="5565">
          <cell r="A5565" t="str">
            <v>RI</v>
          </cell>
          <cell r="F5565">
            <v>2012</v>
          </cell>
          <cell r="N5565">
            <v>213626.478</v>
          </cell>
          <cell r="R5565">
            <v>3594712.6919999998</v>
          </cell>
          <cell r="S5565" t="str">
            <v>Natural Gas</v>
          </cell>
        </row>
        <row r="5566">
          <cell r="A5566" t="str">
            <v>RI</v>
          </cell>
          <cell r="F5566">
            <v>2013</v>
          </cell>
          <cell r="N5566">
            <v>171475.48199999999</v>
          </cell>
          <cell r="R5566">
            <v>2885437.1140000001</v>
          </cell>
          <cell r="S5566" t="str">
            <v>Natural Gas</v>
          </cell>
        </row>
        <row r="5567">
          <cell r="A5567" t="str">
            <v>RI</v>
          </cell>
          <cell r="F5567">
            <v>2014</v>
          </cell>
          <cell r="N5567">
            <v>153983.878</v>
          </cell>
          <cell r="R5567">
            <v>2591055.2960000001</v>
          </cell>
          <cell r="S5567" t="str">
            <v>Natural Gas</v>
          </cell>
        </row>
        <row r="5568">
          <cell r="A5568" t="str">
            <v>RI</v>
          </cell>
          <cell r="F5568">
            <v>2015</v>
          </cell>
          <cell r="N5568">
            <v>190821.96100000001</v>
          </cell>
          <cell r="R5568">
            <v>3190925.7140000002</v>
          </cell>
          <cell r="S5568" t="str">
            <v>Natural Gas</v>
          </cell>
        </row>
        <row r="5569">
          <cell r="A5569" t="str">
            <v>RI</v>
          </cell>
          <cell r="F5569">
            <v>2016</v>
          </cell>
          <cell r="N5569">
            <v>124383.65399999999</v>
          </cell>
          <cell r="R5569">
            <v>2091095.567</v>
          </cell>
          <cell r="S5569" t="str">
            <v>Natural Gas</v>
          </cell>
        </row>
        <row r="5570">
          <cell r="A5570" t="str">
            <v>RI</v>
          </cell>
          <cell r="F5570">
            <v>2017</v>
          </cell>
          <cell r="N5570">
            <v>137410.58199999999</v>
          </cell>
          <cell r="R5570">
            <v>2293022.4040000001</v>
          </cell>
          <cell r="S5570" t="str">
            <v>Natural Gas</v>
          </cell>
        </row>
        <row r="5571">
          <cell r="A5571" t="str">
            <v>RI</v>
          </cell>
          <cell r="F5571">
            <v>2018</v>
          </cell>
          <cell r="N5571">
            <v>160263.495</v>
          </cell>
          <cell r="R5571">
            <v>2686245.9879999999</v>
          </cell>
          <cell r="S5571" t="str">
            <v>Natural Gas</v>
          </cell>
        </row>
        <row r="5572">
          <cell r="A5572" t="str">
            <v>RI</v>
          </cell>
          <cell r="F5572">
            <v>2019</v>
          </cell>
          <cell r="N5572">
            <v>162564.492</v>
          </cell>
          <cell r="R5572">
            <v>2729477.6290000002</v>
          </cell>
          <cell r="S5572" t="str">
            <v>Natural Gas</v>
          </cell>
        </row>
        <row r="5573">
          <cell r="A5573" t="str">
            <v>RI</v>
          </cell>
          <cell r="F5573">
            <v>2020</v>
          </cell>
          <cell r="N5573">
            <v>152198.14300000001</v>
          </cell>
          <cell r="R5573">
            <v>2559944.2080000001</v>
          </cell>
          <cell r="S5573" t="str">
            <v>Natural Gas</v>
          </cell>
        </row>
        <row r="5574">
          <cell r="A5574" t="str">
            <v>RI</v>
          </cell>
          <cell r="F5574">
            <v>2021</v>
          </cell>
          <cell r="N5574">
            <v>245539.299</v>
          </cell>
          <cell r="R5574">
            <v>4122966.878</v>
          </cell>
          <cell r="S5574" t="str">
            <v>Natural Gas</v>
          </cell>
        </row>
        <row r="5575">
          <cell r="A5575" t="str">
            <v>RI</v>
          </cell>
          <cell r="F5575">
            <v>2022</v>
          </cell>
          <cell r="N5575">
            <v>186279.443</v>
          </cell>
          <cell r="R5575">
            <v>3083048.5440000002</v>
          </cell>
          <cell r="S5575" t="str">
            <v>Natural Gas</v>
          </cell>
        </row>
        <row r="5576">
          <cell r="A5576" t="str">
            <v>RI</v>
          </cell>
          <cell r="F5576">
            <v>2023</v>
          </cell>
          <cell r="N5576">
            <v>280675.07299999997</v>
          </cell>
          <cell r="R5576">
            <v>4713191.1119999997</v>
          </cell>
          <cell r="S5576" t="str">
            <v>Natural Gas</v>
          </cell>
        </row>
        <row r="5577">
          <cell r="A5577" t="str">
            <v>VA</v>
          </cell>
          <cell r="F5577">
            <v>2021</v>
          </cell>
          <cell r="N5577">
            <v>548754.68400000001</v>
          </cell>
          <cell r="R5577">
            <v>9233622.0510000009</v>
          </cell>
          <cell r="S5577" t="str">
            <v>Natural Gas</v>
          </cell>
        </row>
        <row r="5578">
          <cell r="A5578" t="str">
            <v>VA</v>
          </cell>
          <cell r="F5578">
            <v>2022</v>
          </cell>
          <cell r="N5578">
            <v>444756.658</v>
          </cell>
          <cell r="R5578">
            <v>7455741.4800000004</v>
          </cell>
          <cell r="S5578" t="str">
            <v>Natural Gas</v>
          </cell>
        </row>
        <row r="5579">
          <cell r="A5579" t="str">
            <v>VA</v>
          </cell>
          <cell r="F5579">
            <v>2023</v>
          </cell>
          <cell r="N5579">
            <v>506807.87099999998</v>
          </cell>
          <cell r="R5579">
            <v>8527293.6559999995</v>
          </cell>
          <cell r="S5579" t="str">
            <v>Natural Gas</v>
          </cell>
        </row>
        <row r="5580">
          <cell r="A5580" t="str">
            <v>VA</v>
          </cell>
          <cell r="F5580">
            <v>2021</v>
          </cell>
          <cell r="N5580">
            <v>438446.68699999998</v>
          </cell>
          <cell r="R5580">
            <v>7361781.4139999999</v>
          </cell>
          <cell r="S5580" t="str">
            <v>Natural Gas</v>
          </cell>
        </row>
        <row r="5581">
          <cell r="A5581" t="str">
            <v>VA</v>
          </cell>
          <cell r="F5581">
            <v>2022</v>
          </cell>
          <cell r="N5581">
            <v>458731.10600000003</v>
          </cell>
          <cell r="R5581">
            <v>7661132.4919999996</v>
          </cell>
          <cell r="S5581" t="str">
            <v>Natural Gas</v>
          </cell>
        </row>
        <row r="5582">
          <cell r="A5582" t="str">
            <v>VA</v>
          </cell>
          <cell r="F5582">
            <v>2023</v>
          </cell>
          <cell r="N5582">
            <v>574884.04399999999</v>
          </cell>
          <cell r="R5582">
            <v>9673005.0370000005</v>
          </cell>
          <cell r="S5582" t="str">
            <v>Natural Gas</v>
          </cell>
        </row>
        <row r="5583">
          <cell r="A5583" t="str">
            <v>VA</v>
          </cell>
          <cell r="F5583">
            <v>2021</v>
          </cell>
          <cell r="N5583">
            <v>484841.38099999999</v>
          </cell>
          <cell r="R5583">
            <v>8143001.852</v>
          </cell>
          <cell r="S5583" t="str">
            <v>Natural Gas</v>
          </cell>
        </row>
        <row r="5584">
          <cell r="A5584" t="str">
            <v>VA</v>
          </cell>
          <cell r="F5584">
            <v>2022</v>
          </cell>
          <cell r="N5584">
            <v>471498.37699999998</v>
          </cell>
          <cell r="R5584">
            <v>7902798.3279999997</v>
          </cell>
          <cell r="S5584" t="str">
            <v>Natural Gas</v>
          </cell>
        </row>
        <row r="5585">
          <cell r="A5585" t="str">
            <v>VA</v>
          </cell>
          <cell r="F5585">
            <v>2023</v>
          </cell>
          <cell r="N5585">
            <v>553613.772</v>
          </cell>
          <cell r="R5585">
            <v>9313879.0840000007</v>
          </cell>
          <cell r="S5585" t="str">
            <v>Natural Gas</v>
          </cell>
        </row>
        <row r="5586">
          <cell r="A5586" t="str">
            <v>VA</v>
          </cell>
          <cell r="F5586">
            <v>2021</v>
          </cell>
          <cell r="N5586">
            <v>438297.245</v>
          </cell>
          <cell r="R5586">
            <v>7369636.6229999997</v>
          </cell>
          <cell r="S5586" t="str">
            <v>Natural Gas</v>
          </cell>
        </row>
        <row r="5587">
          <cell r="A5587" t="str">
            <v>VA</v>
          </cell>
          <cell r="F5587">
            <v>2022</v>
          </cell>
          <cell r="N5587">
            <v>469401.11499999999</v>
          </cell>
          <cell r="R5587">
            <v>7863524.2719999999</v>
          </cell>
          <cell r="S5587" t="str">
            <v>Natural Gas</v>
          </cell>
        </row>
        <row r="5588">
          <cell r="A5588" t="str">
            <v>VA</v>
          </cell>
          <cell r="F5588">
            <v>2023</v>
          </cell>
          <cell r="N5588">
            <v>557201.70200000005</v>
          </cell>
          <cell r="R5588">
            <v>9375559.5329999998</v>
          </cell>
          <cell r="S5588" t="str">
            <v>Natural Gas</v>
          </cell>
        </row>
        <row r="5589">
          <cell r="A5589" t="str">
            <v>VA</v>
          </cell>
          <cell r="F5589">
            <v>2021</v>
          </cell>
          <cell r="N5589">
            <v>190750.07800000001</v>
          </cell>
          <cell r="R5589">
            <v>3191037.4849999999</v>
          </cell>
          <cell r="S5589" t="str">
            <v>Natural Gas</v>
          </cell>
        </row>
        <row r="5590">
          <cell r="A5590" t="str">
            <v>VA</v>
          </cell>
          <cell r="F5590">
            <v>2022</v>
          </cell>
          <cell r="N5590">
            <v>240352.71900000001</v>
          </cell>
          <cell r="R5590">
            <v>4016529.0359999998</v>
          </cell>
          <cell r="S5590" t="str">
            <v>Natural Gas</v>
          </cell>
        </row>
        <row r="5591">
          <cell r="A5591" t="str">
            <v>VA</v>
          </cell>
          <cell r="F5591">
            <v>2023</v>
          </cell>
          <cell r="N5591">
            <v>168764.022</v>
          </cell>
          <cell r="R5591">
            <v>2835472.4709999999</v>
          </cell>
          <cell r="S5591" t="str">
            <v>Natural Gas</v>
          </cell>
        </row>
        <row r="5592">
          <cell r="A5592" t="str">
            <v>VA</v>
          </cell>
          <cell r="F5592">
            <v>2021</v>
          </cell>
          <cell r="N5592">
            <v>219006.709</v>
          </cell>
          <cell r="R5592">
            <v>3685221.4029999999</v>
          </cell>
          <cell r="S5592" t="str">
            <v>Natural Gas</v>
          </cell>
        </row>
        <row r="5593">
          <cell r="A5593" t="str">
            <v>VA</v>
          </cell>
          <cell r="F5593">
            <v>2022</v>
          </cell>
          <cell r="N5593">
            <v>226266.83199999999</v>
          </cell>
          <cell r="R5593">
            <v>3807386.25</v>
          </cell>
          <cell r="S5593" t="str">
            <v>Natural Gas</v>
          </cell>
        </row>
        <row r="5594">
          <cell r="A5594" t="str">
            <v>VA</v>
          </cell>
          <cell r="F5594">
            <v>2023</v>
          </cell>
          <cell r="N5594">
            <v>244424.685</v>
          </cell>
          <cell r="R5594">
            <v>4112826.5860000001</v>
          </cell>
          <cell r="S5594" t="str">
            <v>Natural Gas</v>
          </cell>
        </row>
        <row r="5595">
          <cell r="A5595" t="str">
            <v>VA</v>
          </cell>
          <cell r="F5595">
            <v>2021</v>
          </cell>
          <cell r="N5595">
            <v>195665.54</v>
          </cell>
          <cell r="R5595">
            <v>3292442.02</v>
          </cell>
          <cell r="S5595" t="str">
            <v>Natural Gas</v>
          </cell>
        </row>
        <row r="5596">
          <cell r="A5596" t="str">
            <v>VA</v>
          </cell>
          <cell r="F5596">
            <v>2022</v>
          </cell>
          <cell r="N5596">
            <v>182709.19</v>
          </cell>
          <cell r="R5596">
            <v>3074467.4040000001</v>
          </cell>
          <cell r="S5596" t="str">
            <v>Natural Gas</v>
          </cell>
        </row>
        <row r="5597">
          <cell r="A5597" t="str">
            <v>VA</v>
          </cell>
          <cell r="F5597">
            <v>2023</v>
          </cell>
          <cell r="N5597">
            <v>236671.38200000001</v>
          </cell>
          <cell r="R5597">
            <v>3982473.5630000001</v>
          </cell>
          <cell r="S5597" t="str">
            <v>Natural Gas</v>
          </cell>
        </row>
        <row r="5598">
          <cell r="A5598" t="str">
            <v>MA</v>
          </cell>
          <cell r="F5598">
            <v>2009</v>
          </cell>
          <cell r="N5598">
            <v>18072.239000000001</v>
          </cell>
          <cell r="R5598">
            <v>302184.21899999998</v>
          </cell>
          <cell r="S5598" t="str">
            <v>Natural Gas</v>
          </cell>
        </row>
        <row r="5599">
          <cell r="A5599" t="str">
            <v>MA</v>
          </cell>
          <cell r="F5599">
            <v>2010</v>
          </cell>
          <cell r="N5599">
            <v>61583.745999999999</v>
          </cell>
          <cell r="R5599">
            <v>1036295.145</v>
          </cell>
          <cell r="S5599" t="str">
            <v>Natural Gas</v>
          </cell>
        </row>
        <row r="5600">
          <cell r="A5600" t="str">
            <v>MA</v>
          </cell>
          <cell r="F5600">
            <v>2011</v>
          </cell>
          <cell r="N5600">
            <v>52249.040999999997</v>
          </cell>
          <cell r="R5600">
            <v>878729.89899999998</v>
          </cell>
          <cell r="S5600" t="str">
            <v>Natural Gas</v>
          </cell>
        </row>
        <row r="5601">
          <cell r="A5601" t="str">
            <v>MA</v>
          </cell>
          <cell r="F5601">
            <v>2012</v>
          </cell>
          <cell r="N5601">
            <v>69799.108999999997</v>
          </cell>
          <cell r="R5601">
            <v>1174464.9750000001</v>
          </cell>
          <cell r="S5601" t="str">
            <v>Natural Gas</v>
          </cell>
        </row>
        <row r="5602">
          <cell r="A5602" t="str">
            <v>MA</v>
          </cell>
          <cell r="F5602">
            <v>2013</v>
          </cell>
          <cell r="N5602">
            <v>66444.966</v>
          </cell>
          <cell r="R5602">
            <v>1117006.0319999999</v>
          </cell>
          <cell r="S5602" t="str">
            <v>Natural Gas</v>
          </cell>
        </row>
        <row r="5603">
          <cell r="A5603" t="str">
            <v>MA</v>
          </cell>
          <cell r="F5603">
            <v>2014</v>
          </cell>
          <cell r="N5603">
            <v>70892.361999999994</v>
          </cell>
          <cell r="R5603">
            <v>1156404.2279999999</v>
          </cell>
          <cell r="S5603" t="str">
            <v>Natural Gas</v>
          </cell>
        </row>
        <row r="5604">
          <cell r="A5604" t="str">
            <v>MA</v>
          </cell>
          <cell r="F5604">
            <v>2015</v>
          </cell>
          <cell r="N5604">
            <v>54476.1</v>
          </cell>
          <cell r="R5604">
            <v>903593.13500000001</v>
          </cell>
          <cell r="S5604" t="str">
            <v>Natural Gas</v>
          </cell>
        </row>
        <row r="5605">
          <cell r="A5605" t="str">
            <v>MA</v>
          </cell>
          <cell r="F5605">
            <v>2016</v>
          </cell>
          <cell r="N5605">
            <v>44275.091</v>
          </cell>
          <cell r="R5605">
            <v>744838.82499999995</v>
          </cell>
          <cell r="S5605" t="str">
            <v>Natural Gas</v>
          </cell>
        </row>
        <row r="5606">
          <cell r="A5606" t="str">
            <v>MA</v>
          </cell>
          <cell r="F5606">
            <v>2017</v>
          </cell>
          <cell r="N5606">
            <v>41989.953000000001</v>
          </cell>
          <cell r="R5606">
            <v>700334.58200000005</v>
          </cell>
          <cell r="S5606" t="str">
            <v>Natural Gas</v>
          </cell>
        </row>
        <row r="5607">
          <cell r="A5607" t="str">
            <v>MA</v>
          </cell>
          <cell r="F5607">
            <v>2018</v>
          </cell>
          <cell r="N5607">
            <v>28432.02</v>
          </cell>
          <cell r="R5607">
            <v>465592.19</v>
          </cell>
          <cell r="S5607" t="str">
            <v>Natural Gas</v>
          </cell>
        </row>
        <row r="5608">
          <cell r="A5608" t="str">
            <v>MA</v>
          </cell>
          <cell r="F5608">
            <v>2019</v>
          </cell>
          <cell r="N5608">
            <v>24255.557000000001</v>
          </cell>
          <cell r="R5608">
            <v>407810.94099999999</v>
          </cell>
          <cell r="S5608" t="str">
            <v>Natural Gas</v>
          </cell>
        </row>
        <row r="5609">
          <cell r="A5609" t="str">
            <v>MA</v>
          </cell>
          <cell r="F5609">
            <v>2020</v>
          </cell>
          <cell r="N5609">
            <v>19074.079000000002</v>
          </cell>
          <cell r="R5609">
            <v>320573.587</v>
          </cell>
          <cell r="S5609" t="str">
            <v>Natural Gas</v>
          </cell>
        </row>
        <row r="5610">
          <cell r="A5610" t="str">
            <v>MA</v>
          </cell>
          <cell r="F5610">
            <v>2021</v>
          </cell>
          <cell r="N5610">
            <v>15598.867</v>
          </cell>
          <cell r="R5610">
            <v>262226.141</v>
          </cell>
          <cell r="S5610" t="str">
            <v>Natural Gas</v>
          </cell>
        </row>
        <row r="5611">
          <cell r="A5611" t="str">
            <v>MA</v>
          </cell>
          <cell r="F5611">
            <v>2022</v>
          </cell>
          <cell r="N5611">
            <v>23454.753000000001</v>
          </cell>
          <cell r="R5611">
            <v>387947.15</v>
          </cell>
          <cell r="S5611" t="str">
            <v>Natural Gas</v>
          </cell>
        </row>
        <row r="5612">
          <cell r="A5612" t="str">
            <v>MA</v>
          </cell>
          <cell r="F5612">
            <v>2023</v>
          </cell>
          <cell r="N5612">
            <v>12561.099</v>
          </cell>
          <cell r="R5612">
            <v>210554.67300000001</v>
          </cell>
          <cell r="S5612" t="str">
            <v>Natural Gas</v>
          </cell>
        </row>
        <row r="5613">
          <cell r="A5613" t="str">
            <v>NY</v>
          </cell>
          <cell r="F5613">
            <v>2009</v>
          </cell>
          <cell r="N5613">
            <v>223843.05100000001</v>
          </cell>
          <cell r="R5613">
            <v>3748505.4789999998</v>
          </cell>
          <cell r="S5613" t="str">
            <v>Natural Gas</v>
          </cell>
        </row>
        <row r="5614">
          <cell r="A5614" t="str">
            <v>NY</v>
          </cell>
          <cell r="F5614">
            <v>2010</v>
          </cell>
          <cell r="N5614">
            <v>269674.79399999999</v>
          </cell>
          <cell r="R5614">
            <v>4534971.7350000003</v>
          </cell>
          <cell r="S5614" t="str">
            <v>Natural Gas</v>
          </cell>
        </row>
        <row r="5615">
          <cell r="A5615" t="str">
            <v>NY</v>
          </cell>
          <cell r="F5615">
            <v>2011</v>
          </cell>
          <cell r="N5615">
            <v>214840.31099999999</v>
          </cell>
          <cell r="R5615">
            <v>3614106.398</v>
          </cell>
          <cell r="S5615" t="str">
            <v>Natural Gas</v>
          </cell>
        </row>
        <row r="5616">
          <cell r="A5616" t="str">
            <v>NY</v>
          </cell>
          <cell r="F5616">
            <v>2012</v>
          </cell>
          <cell r="N5616">
            <v>237872.182</v>
          </cell>
          <cell r="R5616">
            <v>4002248.6970000002</v>
          </cell>
          <cell r="S5616" t="str">
            <v>Natural Gas</v>
          </cell>
        </row>
        <row r="5617">
          <cell r="A5617" t="str">
            <v>NY</v>
          </cell>
          <cell r="F5617">
            <v>2013</v>
          </cell>
          <cell r="N5617">
            <v>228878.481</v>
          </cell>
          <cell r="R5617">
            <v>3839964.0490000001</v>
          </cell>
          <cell r="S5617" t="str">
            <v>Natural Gas</v>
          </cell>
        </row>
        <row r="5618">
          <cell r="A5618" t="str">
            <v>NY</v>
          </cell>
          <cell r="F5618">
            <v>2014</v>
          </cell>
          <cell r="N5618">
            <v>211377.508</v>
          </cell>
          <cell r="R5618">
            <v>3534858.88</v>
          </cell>
          <cell r="S5618" t="str">
            <v>Natural Gas</v>
          </cell>
        </row>
        <row r="5619">
          <cell r="A5619" t="str">
            <v>NY</v>
          </cell>
          <cell r="F5619">
            <v>2015</v>
          </cell>
          <cell r="N5619">
            <v>196024.587</v>
          </cell>
          <cell r="R5619">
            <v>3291448.7119999998</v>
          </cell>
          <cell r="S5619" t="str">
            <v>Natural Gas</v>
          </cell>
        </row>
        <row r="5620">
          <cell r="A5620" t="str">
            <v>NY</v>
          </cell>
          <cell r="F5620">
            <v>2016</v>
          </cell>
          <cell r="N5620">
            <v>232380.87400000001</v>
          </cell>
          <cell r="R5620">
            <v>3869862.4589999998</v>
          </cell>
          <cell r="S5620" t="str">
            <v>Natural Gas</v>
          </cell>
        </row>
        <row r="5621">
          <cell r="A5621" t="str">
            <v>NY</v>
          </cell>
          <cell r="F5621">
            <v>2017</v>
          </cell>
          <cell r="N5621">
            <v>202920.32399999999</v>
          </cell>
          <cell r="R5621">
            <v>3414422.7489999998</v>
          </cell>
          <cell r="S5621" t="str">
            <v>Natural Gas</v>
          </cell>
        </row>
        <row r="5622">
          <cell r="A5622" t="str">
            <v>NY</v>
          </cell>
          <cell r="F5622">
            <v>2018</v>
          </cell>
          <cell r="N5622">
            <v>203111.834</v>
          </cell>
          <cell r="R5622">
            <v>3395441.1779999998</v>
          </cell>
          <cell r="S5622" t="str">
            <v>Natural Gas</v>
          </cell>
        </row>
        <row r="5623">
          <cell r="A5623" t="str">
            <v>NY</v>
          </cell>
          <cell r="F5623">
            <v>2019</v>
          </cell>
          <cell r="N5623">
            <v>212647.212</v>
          </cell>
          <cell r="R5623">
            <v>3571380.24</v>
          </cell>
          <cell r="S5623" t="str">
            <v>Natural Gas</v>
          </cell>
        </row>
        <row r="5624">
          <cell r="A5624" t="str">
            <v>NY</v>
          </cell>
          <cell r="F5624">
            <v>2020</v>
          </cell>
          <cell r="N5624">
            <v>105527.713</v>
          </cell>
          <cell r="R5624">
            <v>1775502.2439999999</v>
          </cell>
          <cell r="S5624" t="str">
            <v>Natural Gas</v>
          </cell>
        </row>
        <row r="5625">
          <cell r="A5625" t="str">
            <v>NY</v>
          </cell>
          <cell r="F5625">
            <v>2021</v>
          </cell>
          <cell r="N5625">
            <v>188349.45800000001</v>
          </cell>
          <cell r="R5625">
            <v>3167354.219</v>
          </cell>
          <cell r="S5625" t="str">
            <v>Natural Gas</v>
          </cell>
        </row>
        <row r="5626">
          <cell r="A5626" t="str">
            <v>NY</v>
          </cell>
          <cell r="F5626">
            <v>2022</v>
          </cell>
          <cell r="N5626">
            <v>81459.813999999998</v>
          </cell>
          <cell r="R5626">
            <v>1370703.084</v>
          </cell>
          <cell r="S5626" t="str">
            <v>Natural Gas</v>
          </cell>
        </row>
        <row r="5627">
          <cell r="A5627" t="str">
            <v>VA</v>
          </cell>
          <cell r="F5627">
            <v>2021</v>
          </cell>
          <cell r="N5627">
            <v>10000</v>
          </cell>
          <cell r="R5627">
            <v>144311.6</v>
          </cell>
          <cell r="S5627" t="str">
            <v>Natural Gas</v>
          </cell>
        </row>
        <row r="5628">
          <cell r="A5628" t="str">
            <v>VA</v>
          </cell>
          <cell r="F5628">
            <v>2022</v>
          </cell>
          <cell r="N5628">
            <v>11358.4</v>
          </cell>
          <cell r="R5628">
            <v>154805.20000000001</v>
          </cell>
          <cell r="S5628" t="str">
            <v>Natural Gas</v>
          </cell>
        </row>
        <row r="5629">
          <cell r="A5629" t="str">
            <v>VA</v>
          </cell>
          <cell r="F5629">
            <v>2023</v>
          </cell>
          <cell r="N5629">
            <v>29730</v>
          </cell>
          <cell r="R5629">
            <v>500057.5</v>
          </cell>
          <cell r="S5629" t="str">
            <v>Natural Gas</v>
          </cell>
        </row>
        <row r="5630">
          <cell r="A5630" t="str">
            <v>VA</v>
          </cell>
          <cell r="F5630">
            <v>2021</v>
          </cell>
          <cell r="N5630">
            <v>18955.599999999999</v>
          </cell>
          <cell r="R5630">
            <v>304357.5</v>
          </cell>
          <cell r="S5630" t="str">
            <v>Natural Gas</v>
          </cell>
        </row>
        <row r="5631">
          <cell r="A5631" t="str">
            <v>VA</v>
          </cell>
          <cell r="F5631">
            <v>2022</v>
          </cell>
          <cell r="N5631">
            <v>28265.3</v>
          </cell>
          <cell r="R5631">
            <v>438602.2</v>
          </cell>
          <cell r="S5631" t="str">
            <v>Natural Gas</v>
          </cell>
        </row>
        <row r="5632">
          <cell r="A5632" t="str">
            <v>VA</v>
          </cell>
          <cell r="F5632">
            <v>2023</v>
          </cell>
          <cell r="N5632">
            <v>39457.599999999999</v>
          </cell>
          <cell r="R5632">
            <v>665564.80000000005</v>
          </cell>
          <cell r="S5632" t="str">
            <v>Natural Gas</v>
          </cell>
        </row>
        <row r="5633">
          <cell r="A5633" t="str">
            <v>VA</v>
          </cell>
          <cell r="F5633">
            <v>2021</v>
          </cell>
          <cell r="N5633">
            <v>7491.2</v>
          </cell>
          <cell r="R5633">
            <v>100623</v>
          </cell>
          <cell r="S5633" t="str">
            <v>Natural Gas</v>
          </cell>
        </row>
        <row r="5634">
          <cell r="A5634" t="str">
            <v>VA</v>
          </cell>
          <cell r="F5634">
            <v>2022</v>
          </cell>
          <cell r="N5634">
            <v>13564.2</v>
          </cell>
          <cell r="R5634">
            <v>177903.2</v>
          </cell>
          <cell r="S5634" t="str">
            <v>Natural Gas</v>
          </cell>
        </row>
        <row r="5635">
          <cell r="A5635" t="str">
            <v>VA</v>
          </cell>
          <cell r="F5635">
            <v>2023</v>
          </cell>
          <cell r="N5635">
            <v>8903.4</v>
          </cell>
          <cell r="R5635">
            <v>148196.29999999999</v>
          </cell>
          <cell r="S5635" t="str">
            <v>Natural Gas</v>
          </cell>
        </row>
        <row r="5636">
          <cell r="A5636" t="str">
            <v>NY</v>
          </cell>
          <cell r="F5636">
            <v>2009</v>
          </cell>
          <cell r="N5636">
            <v>1110.8409999999999</v>
          </cell>
          <cell r="R5636">
            <v>18690.915000000001</v>
          </cell>
          <cell r="S5636" t="str">
            <v>Natural Gas</v>
          </cell>
        </row>
        <row r="5637">
          <cell r="A5637" t="str">
            <v>NY</v>
          </cell>
          <cell r="F5637">
            <v>2010</v>
          </cell>
          <cell r="N5637">
            <v>14667.449000000001</v>
          </cell>
          <cell r="R5637">
            <v>246820.50700000001</v>
          </cell>
          <cell r="S5637" t="str">
            <v>Natural Gas</v>
          </cell>
        </row>
        <row r="5638">
          <cell r="A5638" t="str">
            <v>NY</v>
          </cell>
          <cell r="F5638">
            <v>2011</v>
          </cell>
          <cell r="N5638">
            <v>4733.3469999999998</v>
          </cell>
          <cell r="R5638">
            <v>79653.252999999997</v>
          </cell>
          <cell r="S5638" t="str">
            <v>Natural Gas</v>
          </cell>
        </row>
        <row r="5639">
          <cell r="A5639" t="str">
            <v>NY</v>
          </cell>
          <cell r="F5639">
            <v>2012</v>
          </cell>
          <cell r="N5639">
            <v>36913.728000000003</v>
          </cell>
          <cell r="R5639">
            <v>621147.94299999997</v>
          </cell>
          <cell r="S5639" t="str">
            <v>Natural Gas</v>
          </cell>
        </row>
        <row r="5640">
          <cell r="A5640" t="str">
            <v>NY</v>
          </cell>
          <cell r="F5640">
            <v>2013</v>
          </cell>
          <cell r="N5640">
            <v>43322.355000000003</v>
          </cell>
          <cell r="R5640">
            <v>728962.60400000005</v>
          </cell>
          <cell r="S5640" t="str">
            <v>Natural Gas</v>
          </cell>
        </row>
        <row r="5641">
          <cell r="A5641" t="str">
            <v>NY</v>
          </cell>
          <cell r="F5641">
            <v>2014</v>
          </cell>
          <cell r="N5641">
            <v>25013.528999999999</v>
          </cell>
          <cell r="R5641">
            <v>420901.91700000002</v>
          </cell>
          <cell r="S5641" t="str">
            <v>Natural Gas</v>
          </cell>
        </row>
        <row r="5642">
          <cell r="A5642" t="str">
            <v>NY</v>
          </cell>
          <cell r="F5642">
            <v>2015</v>
          </cell>
          <cell r="N5642">
            <v>23239.813999999998</v>
          </cell>
          <cell r="R5642">
            <v>391050.27399999998</v>
          </cell>
          <cell r="S5642" t="str">
            <v>Natural Gas</v>
          </cell>
        </row>
        <row r="5643">
          <cell r="A5643" t="str">
            <v>NY</v>
          </cell>
          <cell r="F5643">
            <v>2016</v>
          </cell>
          <cell r="N5643">
            <v>16625.721000000001</v>
          </cell>
          <cell r="R5643">
            <v>279764.70799999998</v>
          </cell>
          <cell r="S5643" t="str">
            <v>Natural Gas</v>
          </cell>
        </row>
        <row r="5644">
          <cell r="A5644" t="str">
            <v>NY</v>
          </cell>
          <cell r="F5644">
            <v>2017</v>
          </cell>
          <cell r="N5644">
            <v>3290.8690000000001</v>
          </cell>
          <cell r="R5644">
            <v>55382.970999999998</v>
          </cell>
          <cell r="S5644" t="str">
            <v>Natural Gas</v>
          </cell>
        </row>
        <row r="5645">
          <cell r="A5645" t="str">
            <v>NY</v>
          </cell>
          <cell r="F5645">
            <v>2018</v>
          </cell>
          <cell r="N5645">
            <v>2310.8670000000002</v>
          </cell>
          <cell r="R5645">
            <v>38892.857000000004</v>
          </cell>
          <cell r="S5645" t="str">
            <v>Natural Gas</v>
          </cell>
        </row>
        <row r="5646">
          <cell r="A5646" t="str">
            <v>NY</v>
          </cell>
          <cell r="F5646">
            <v>2019</v>
          </cell>
          <cell r="N5646">
            <v>1824.405</v>
          </cell>
          <cell r="R5646">
            <v>30699.642</v>
          </cell>
          <cell r="S5646" t="str">
            <v>Natural Gas</v>
          </cell>
        </row>
        <row r="5647">
          <cell r="A5647" t="str">
            <v>NY</v>
          </cell>
          <cell r="F5647">
            <v>2020</v>
          </cell>
          <cell r="N5647">
            <v>2559.018</v>
          </cell>
          <cell r="R5647">
            <v>43062.601999999999</v>
          </cell>
          <cell r="S5647" t="str">
            <v>Natural Gas</v>
          </cell>
        </row>
        <row r="5648">
          <cell r="A5648" t="str">
            <v>NY</v>
          </cell>
          <cell r="F5648">
            <v>2021</v>
          </cell>
          <cell r="N5648">
            <v>18455.017</v>
          </cell>
          <cell r="R5648">
            <v>310544.90700000001</v>
          </cell>
          <cell r="S5648" t="str">
            <v>Natural Gas</v>
          </cell>
        </row>
        <row r="5649">
          <cell r="A5649" t="str">
            <v>NY</v>
          </cell>
          <cell r="F5649">
            <v>2022</v>
          </cell>
          <cell r="N5649">
            <v>37402.042000000001</v>
          </cell>
          <cell r="R5649">
            <v>629363.32799999998</v>
          </cell>
          <cell r="S5649" t="str">
            <v>Natural Gas</v>
          </cell>
        </row>
        <row r="5650">
          <cell r="A5650" t="str">
            <v>NY</v>
          </cell>
          <cell r="F5650">
            <v>2023</v>
          </cell>
          <cell r="N5650">
            <v>13079</v>
          </cell>
          <cell r="R5650">
            <v>220036.20300000001</v>
          </cell>
          <cell r="S5650" t="str">
            <v>Natural Gas</v>
          </cell>
        </row>
        <row r="5651">
          <cell r="A5651" t="str">
            <v>NY</v>
          </cell>
          <cell r="F5651">
            <v>2009</v>
          </cell>
          <cell r="N5651">
            <v>2433.0749999999998</v>
          </cell>
          <cell r="R5651">
            <v>40939.275000000001</v>
          </cell>
          <cell r="S5651" t="str">
            <v>Natural Gas</v>
          </cell>
        </row>
        <row r="5652">
          <cell r="A5652" t="str">
            <v>NY</v>
          </cell>
          <cell r="F5652">
            <v>2010</v>
          </cell>
          <cell r="N5652">
            <v>9110.6749999999993</v>
          </cell>
          <cell r="R5652">
            <v>153303.22500000001</v>
          </cell>
          <cell r="S5652" t="str">
            <v>Natural Gas</v>
          </cell>
        </row>
        <row r="5653">
          <cell r="A5653" t="str">
            <v>NY</v>
          </cell>
          <cell r="F5653">
            <v>2011</v>
          </cell>
          <cell r="N5653">
            <v>11428.075000000001</v>
          </cell>
          <cell r="R5653">
            <v>192296.42499999999</v>
          </cell>
          <cell r="S5653" t="str">
            <v>Natural Gas</v>
          </cell>
        </row>
        <row r="5654">
          <cell r="A5654" t="str">
            <v>NY</v>
          </cell>
          <cell r="F5654">
            <v>2012</v>
          </cell>
          <cell r="N5654">
            <v>56434.25</v>
          </cell>
          <cell r="R5654">
            <v>949655.375</v>
          </cell>
          <cell r="S5654" t="str">
            <v>Natural Gas</v>
          </cell>
        </row>
        <row r="5655">
          <cell r="A5655" t="str">
            <v>NY</v>
          </cell>
          <cell r="F5655">
            <v>2013</v>
          </cell>
          <cell r="N5655">
            <v>82882.274999999994</v>
          </cell>
          <cell r="R5655">
            <v>1394672.2</v>
          </cell>
          <cell r="S5655" t="str">
            <v>Natural Gas</v>
          </cell>
        </row>
        <row r="5656">
          <cell r="A5656" t="str">
            <v>NY</v>
          </cell>
          <cell r="F5656">
            <v>2014</v>
          </cell>
          <cell r="N5656">
            <v>68603.725000000006</v>
          </cell>
          <cell r="R5656">
            <v>1154400.8999999999</v>
          </cell>
          <cell r="S5656" t="str">
            <v>Natural Gas</v>
          </cell>
        </row>
        <row r="5657">
          <cell r="A5657" t="str">
            <v>NY</v>
          </cell>
          <cell r="F5657">
            <v>2015</v>
          </cell>
          <cell r="N5657">
            <v>49575.074999999997</v>
          </cell>
          <cell r="R5657">
            <v>834182.125</v>
          </cell>
          <cell r="S5657" t="str">
            <v>Natural Gas</v>
          </cell>
        </row>
        <row r="5658">
          <cell r="A5658" t="str">
            <v>NY</v>
          </cell>
          <cell r="F5658">
            <v>2016</v>
          </cell>
          <cell r="N5658">
            <v>102099.52499999999</v>
          </cell>
          <cell r="R5658">
            <v>1717993.2</v>
          </cell>
          <cell r="S5658" t="str">
            <v>Natural Gas</v>
          </cell>
        </row>
        <row r="5659">
          <cell r="A5659" t="str">
            <v>NY</v>
          </cell>
          <cell r="F5659">
            <v>2017</v>
          </cell>
          <cell r="N5659">
            <v>21333.812000000002</v>
          </cell>
          <cell r="R5659">
            <v>359032.342</v>
          </cell>
          <cell r="S5659" t="str">
            <v>Natural Gas</v>
          </cell>
        </row>
        <row r="5660">
          <cell r="A5660" t="str">
            <v>NY</v>
          </cell>
          <cell r="F5660">
            <v>2018</v>
          </cell>
          <cell r="N5660">
            <v>79439.573000000004</v>
          </cell>
          <cell r="R5660">
            <v>1336497.4809999999</v>
          </cell>
          <cell r="S5660" t="str">
            <v>Natural Gas</v>
          </cell>
        </row>
        <row r="5661">
          <cell r="A5661" t="str">
            <v>NY</v>
          </cell>
          <cell r="F5661">
            <v>2019</v>
          </cell>
          <cell r="N5661">
            <v>38221.794999999998</v>
          </cell>
          <cell r="R5661">
            <v>643046.90399999998</v>
          </cell>
          <cell r="S5661" t="str">
            <v>Natural Gas</v>
          </cell>
        </row>
        <row r="5662">
          <cell r="A5662" t="str">
            <v>NY</v>
          </cell>
          <cell r="F5662">
            <v>2020</v>
          </cell>
          <cell r="N5662">
            <v>33361.919000000002</v>
          </cell>
          <cell r="R5662">
            <v>561458.40099999995</v>
          </cell>
          <cell r="S5662" t="str">
            <v>Natural Gas</v>
          </cell>
        </row>
        <row r="5663">
          <cell r="A5663" t="str">
            <v>NY</v>
          </cell>
          <cell r="F5663">
            <v>2021</v>
          </cell>
          <cell r="N5663">
            <v>10435.498</v>
          </cell>
          <cell r="R5663">
            <v>175651.432</v>
          </cell>
          <cell r="S5663" t="str">
            <v>Natural Gas</v>
          </cell>
        </row>
        <row r="5664">
          <cell r="A5664" t="str">
            <v>NY</v>
          </cell>
          <cell r="F5664">
            <v>2022</v>
          </cell>
          <cell r="N5664">
            <v>42513.483999999997</v>
          </cell>
          <cell r="R5664">
            <v>715364.55599999998</v>
          </cell>
          <cell r="S5664" t="str">
            <v>Natural Gas</v>
          </cell>
        </row>
        <row r="5665">
          <cell r="A5665" t="str">
            <v>NY</v>
          </cell>
          <cell r="F5665">
            <v>2023</v>
          </cell>
          <cell r="N5665">
            <v>18833.61</v>
          </cell>
          <cell r="R5665">
            <v>316903.45899999997</v>
          </cell>
          <cell r="S5665" t="str">
            <v>Natural Gas</v>
          </cell>
        </row>
        <row r="5666">
          <cell r="A5666" t="str">
            <v>NY</v>
          </cell>
          <cell r="F5666">
            <v>2009</v>
          </cell>
          <cell r="N5666">
            <v>2059.7249999999999</v>
          </cell>
          <cell r="R5666">
            <v>34658.75</v>
          </cell>
          <cell r="S5666" t="str">
            <v>Natural Gas</v>
          </cell>
        </row>
        <row r="5667">
          <cell r="A5667" t="str">
            <v>NY</v>
          </cell>
          <cell r="F5667">
            <v>2010</v>
          </cell>
          <cell r="N5667">
            <v>8878.6</v>
          </cell>
          <cell r="R5667">
            <v>149404.82500000001</v>
          </cell>
          <cell r="S5667" t="str">
            <v>Natural Gas</v>
          </cell>
        </row>
        <row r="5668">
          <cell r="A5668" t="str">
            <v>NY</v>
          </cell>
          <cell r="F5668">
            <v>2011</v>
          </cell>
          <cell r="N5668">
            <v>9130.5499999999993</v>
          </cell>
          <cell r="R5668">
            <v>153641.65</v>
          </cell>
          <cell r="S5668" t="str">
            <v>Natural Gas</v>
          </cell>
        </row>
        <row r="5669">
          <cell r="A5669" t="str">
            <v>NY</v>
          </cell>
          <cell r="F5669">
            <v>2012</v>
          </cell>
          <cell r="N5669">
            <v>39756.625</v>
          </cell>
          <cell r="R5669">
            <v>668978.35</v>
          </cell>
          <cell r="S5669" t="str">
            <v>Natural Gas</v>
          </cell>
        </row>
        <row r="5670">
          <cell r="A5670" t="str">
            <v>NY</v>
          </cell>
          <cell r="F5670">
            <v>2013</v>
          </cell>
          <cell r="N5670">
            <v>52092.25</v>
          </cell>
          <cell r="R5670">
            <v>876566.67500000005</v>
          </cell>
          <cell r="S5670" t="str">
            <v>Natural Gas</v>
          </cell>
        </row>
        <row r="5671">
          <cell r="A5671" t="str">
            <v>NY</v>
          </cell>
          <cell r="F5671">
            <v>2014</v>
          </cell>
          <cell r="N5671">
            <v>66914.25</v>
          </cell>
          <cell r="R5671">
            <v>1125990.45</v>
          </cell>
          <cell r="S5671" t="str">
            <v>Natural Gas</v>
          </cell>
        </row>
        <row r="5672">
          <cell r="A5672" t="str">
            <v>NY</v>
          </cell>
          <cell r="F5672">
            <v>2015</v>
          </cell>
          <cell r="N5672">
            <v>57338.875</v>
          </cell>
          <cell r="R5672">
            <v>964775.42500000005</v>
          </cell>
          <cell r="S5672" t="str">
            <v>Natural Gas</v>
          </cell>
        </row>
        <row r="5673">
          <cell r="A5673" t="str">
            <v>NY</v>
          </cell>
          <cell r="F5673">
            <v>2016</v>
          </cell>
          <cell r="N5673">
            <v>110505.4</v>
          </cell>
          <cell r="R5673">
            <v>1859416.3</v>
          </cell>
          <cell r="S5673" t="str">
            <v>Natural Gas</v>
          </cell>
        </row>
        <row r="5674">
          <cell r="A5674" t="str">
            <v>NY</v>
          </cell>
          <cell r="F5674">
            <v>2017</v>
          </cell>
          <cell r="N5674">
            <v>24234.733</v>
          </cell>
          <cell r="R5674">
            <v>407790.391</v>
          </cell>
          <cell r="S5674" t="str">
            <v>Natural Gas</v>
          </cell>
        </row>
        <row r="5675">
          <cell r="A5675" t="str">
            <v>NY</v>
          </cell>
          <cell r="F5675">
            <v>2018</v>
          </cell>
          <cell r="N5675">
            <v>83723.561000000002</v>
          </cell>
          <cell r="R5675">
            <v>1408595.9010000001</v>
          </cell>
          <cell r="S5675" t="str">
            <v>Natural Gas</v>
          </cell>
        </row>
        <row r="5676">
          <cell r="A5676" t="str">
            <v>NY</v>
          </cell>
          <cell r="F5676">
            <v>2019</v>
          </cell>
          <cell r="N5676">
            <v>38229.495000000003</v>
          </cell>
          <cell r="R5676">
            <v>643178.94799999997</v>
          </cell>
          <cell r="S5676" t="str">
            <v>Natural Gas</v>
          </cell>
        </row>
        <row r="5677">
          <cell r="A5677" t="str">
            <v>NY</v>
          </cell>
          <cell r="F5677">
            <v>2020</v>
          </cell>
          <cell r="N5677">
            <v>27684.707999999999</v>
          </cell>
          <cell r="R5677">
            <v>465806.53899999999</v>
          </cell>
          <cell r="S5677" t="str">
            <v>Natural Gas</v>
          </cell>
        </row>
        <row r="5678">
          <cell r="A5678" t="str">
            <v>NY</v>
          </cell>
          <cell r="F5678">
            <v>2021</v>
          </cell>
          <cell r="N5678">
            <v>11600.831</v>
          </cell>
          <cell r="R5678">
            <v>195255.78700000001</v>
          </cell>
          <cell r="S5678" t="str">
            <v>Natural Gas</v>
          </cell>
        </row>
        <row r="5679">
          <cell r="A5679" t="str">
            <v>NY</v>
          </cell>
          <cell r="F5679">
            <v>2022</v>
          </cell>
          <cell r="N5679">
            <v>34663.050000000003</v>
          </cell>
          <cell r="R5679">
            <v>583299.46100000001</v>
          </cell>
          <cell r="S5679" t="str">
            <v>Natural Gas</v>
          </cell>
        </row>
        <row r="5680">
          <cell r="A5680" t="str">
            <v>NY</v>
          </cell>
          <cell r="F5680">
            <v>2023</v>
          </cell>
          <cell r="N5680">
            <v>17615.633999999998</v>
          </cell>
          <cell r="R5680">
            <v>296479.85700000002</v>
          </cell>
          <cell r="S5680" t="str">
            <v>Natural Gas</v>
          </cell>
        </row>
        <row r="5681">
          <cell r="A5681" t="str">
            <v>NY</v>
          </cell>
          <cell r="F5681">
            <v>2009</v>
          </cell>
          <cell r="N5681">
            <v>2709.1750000000002</v>
          </cell>
          <cell r="R5681">
            <v>45595.625</v>
          </cell>
          <cell r="S5681" t="str">
            <v>Natural Gas</v>
          </cell>
        </row>
        <row r="5682">
          <cell r="A5682" t="str">
            <v>NY</v>
          </cell>
          <cell r="F5682">
            <v>2010</v>
          </cell>
          <cell r="N5682">
            <v>8930.6749999999993</v>
          </cell>
          <cell r="R5682">
            <v>150267.95000000001</v>
          </cell>
          <cell r="S5682" t="str">
            <v>Natural Gas</v>
          </cell>
        </row>
        <row r="5683">
          <cell r="A5683" t="str">
            <v>NY</v>
          </cell>
          <cell r="F5683">
            <v>2011</v>
          </cell>
          <cell r="N5683">
            <v>11110.8</v>
          </cell>
          <cell r="R5683">
            <v>186950.3</v>
          </cell>
          <cell r="S5683" t="str">
            <v>Natural Gas</v>
          </cell>
        </row>
        <row r="5684">
          <cell r="A5684" t="str">
            <v>NY</v>
          </cell>
          <cell r="F5684">
            <v>2012</v>
          </cell>
          <cell r="N5684">
            <v>43194.65</v>
          </cell>
          <cell r="R5684">
            <v>726838.07499999995</v>
          </cell>
          <cell r="S5684" t="str">
            <v>Natural Gas</v>
          </cell>
        </row>
        <row r="5685">
          <cell r="A5685" t="str">
            <v>NY</v>
          </cell>
          <cell r="F5685">
            <v>2013</v>
          </cell>
          <cell r="N5685">
            <v>63620.25</v>
          </cell>
          <cell r="R5685">
            <v>1070529.8500000001</v>
          </cell>
          <cell r="S5685" t="str">
            <v>Natural Gas</v>
          </cell>
        </row>
        <row r="5686">
          <cell r="A5686" t="str">
            <v>NY</v>
          </cell>
          <cell r="F5686">
            <v>2014</v>
          </cell>
          <cell r="N5686">
            <v>65450.025000000001</v>
          </cell>
          <cell r="R5686">
            <v>1101336.375</v>
          </cell>
          <cell r="S5686" t="str">
            <v>Natural Gas</v>
          </cell>
        </row>
        <row r="5687">
          <cell r="A5687" t="str">
            <v>NY</v>
          </cell>
          <cell r="F5687">
            <v>2015</v>
          </cell>
          <cell r="N5687">
            <v>41495.15</v>
          </cell>
          <cell r="R5687">
            <v>698218.72499999998</v>
          </cell>
          <cell r="S5687" t="str">
            <v>Natural Gas</v>
          </cell>
        </row>
        <row r="5688">
          <cell r="A5688" t="str">
            <v>NY</v>
          </cell>
          <cell r="F5688">
            <v>2016</v>
          </cell>
          <cell r="N5688">
            <v>105550.39999999999</v>
          </cell>
          <cell r="R5688">
            <v>1776102.0249999999</v>
          </cell>
          <cell r="S5688" t="str">
            <v>Natural Gas</v>
          </cell>
        </row>
        <row r="5689">
          <cell r="A5689" t="str">
            <v>NY</v>
          </cell>
          <cell r="F5689">
            <v>2017</v>
          </cell>
          <cell r="N5689">
            <v>23154.671999999999</v>
          </cell>
          <cell r="R5689">
            <v>389656.08399999997</v>
          </cell>
          <cell r="S5689" t="str">
            <v>Natural Gas</v>
          </cell>
        </row>
        <row r="5690">
          <cell r="A5690" t="str">
            <v>NY</v>
          </cell>
          <cell r="F5690">
            <v>2018</v>
          </cell>
          <cell r="N5690">
            <v>76983.039999999994</v>
          </cell>
          <cell r="R5690">
            <v>1295085.662</v>
          </cell>
          <cell r="S5690" t="str">
            <v>Natural Gas</v>
          </cell>
        </row>
        <row r="5691">
          <cell r="A5691" t="str">
            <v>NY</v>
          </cell>
          <cell r="F5691">
            <v>2019</v>
          </cell>
          <cell r="N5691">
            <v>37565.616999999998</v>
          </cell>
          <cell r="R5691">
            <v>631977.76399999997</v>
          </cell>
          <cell r="S5691" t="str">
            <v>Natural Gas</v>
          </cell>
        </row>
        <row r="5692">
          <cell r="A5692" t="str">
            <v>NY</v>
          </cell>
          <cell r="F5692">
            <v>2020</v>
          </cell>
          <cell r="N5692">
            <v>30452.190999999999</v>
          </cell>
          <cell r="R5692">
            <v>512469.728</v>
          </cell>
          <cell r="S5692" t="str">
            <v>Natural Gas</v>
          </cell>
        </row>
        <row r="5693">
          <cell r="A5693" t="str">
            <v>NY</v>
          </cell>
          <cell r="F5693">
            <v>2021</v>
          </cell>
          <cell r="N5693">
            <v>9216.0349999999999</v>
          </cell>
          <cell r="R5693">
            <v>155085.23800000001</v>
          </cell>
          <cell r="S5693" t="str">
            <v>Natural Gas</v>
          </cell>
        </row>
        <row r="5694">
          <cell r="A5694" t="str">
            <v>NY</v>
          </cell>
          <cell r="F5694">
            <v>2022</v>
          </cell>
          <cell r="N5694">
            <v>30226.707999999999</v>
          </cell>
          <cell r="R5694">
            <v>508612.59600000002</v>
          </cell>
          <cell r="S5694" t="str">
            <v>Natural Gas</v>
          </cell>
        </row>
        <row r="5695">
          <cell r="A5695" t="str">
            <v>NY</v>
          </cell>
          <cell r="F5695">
            <v>2023</v>
          </cell>
          <cell r="N5695">
            <v>16401.284</v>
          </cell>
          <cell r="R5695">
            <v>275963.07199999999</v>
          </cell>
          <cell r="S5695" t="str">
            <v>Natural Gas</v>
          </cell>
        </row>
        <row r="5696">
          <cell r="A5696" t="str">
            <v>RI</v>
          </cell>
          <cell r="F5696">
            <v>2009</v>
          </cell>
          <cell r="N5696">
            <v>8763.5249999999996</v>
          </cell>
          <cell r="R5696">
            <v>144410.77499999999</v>
          </cell>
          <cell r="S5696" t="str">
            <v>Natural Gas</v>
          </cell>
        </row>
        <row r="5697">
          <cell r="A5697" t="str">
            <v>RI</v>
          </cell>
          <cell r="F5697">
            <v>2010</v>
          </cell>
          <cell r="N5697">
            <v>28029.775000000001</v>
          </cell>
          <cell r="R5697">
            <v>469030.65</v>
          </cell>
          <cell r="S5697" t="str">
            <v>Natural Gas</v>
          </cell>
        </row>
        <row r="5698">
          <cell r="A5698" t="str">
            <v>RI</v>
          </cell>
          <cell r="F5698">
            <v>2011</v>
          </cell>
          <cell r="N5698">
            <v>12581.428</v>
          </cell>
          <cell r="R5698">
            <v>207827.95699999999</v>
          </cell>
          <cell r="S5698" t="str">
            <v>Natural Gas</v>
          </cell>
        </row>
        <row r="5699">
          <cell r="A5699" t="str">
            <v>RI</v>
          </cell>
          <cell r="F5699">
            <v>2012</v>
          </cell>
          <cell r="N5699">
            <v>3555.0140000000001</v>
          </cell>
          <cell r="R5699">
            <v>59827.491000000002</v>
          </cell>
          <cell r="S5699" t="str">
            <v>Natural Gas</v>
          </cell>
        </row>
        <row r="5700">
          <cell r="A5700" t="str">
            <v>RI</v>
          </cell>
          <cell r="F5700">
            <v>2013</v>
          </cell>
          <cell r="N5700">
            <v>593.12599999999998</v>
          </cell>
          <cell r="R5700">
            <v>9978.43</v>
          </cell>
          <cell r="S5700" t="str">
            <v>Natural Gas</v>
          </cell>
        </row>
        <row r="5701">
          <cell r="A5701" t="str">
            <v>RI</v>
          </cell>
          <cell r="F5701">
            <v>2014</v>
          </cell>
          <cell r="N5701">
            <v>2964.3049999999998</v>
          </cell>
          <cell r="R5701">
            <v>49875.123</v>
          </cell>
          <cell r="S5701" t="str">
            <v>Natural Gas</v>
          </cell>
        </row>
        <row r="5702">
          <cell r="A5702" t="str">
            <v>RI</v>
          </cell>
          <cell r="F5702">
            <v>2015</v>
          </cell>
          <cell r="N5702">
            <v>9207.3690000000006</v>
          </cell>
          <cell r="R5702">
            <v>147983.65599999999</v>
          </cell>
          <cell r="S5702" t="str">
            <v>Natural Gas</v>
          </cell>
        </row>
        <row r="5703">
          <cell r="A5703" t="str">
            <v>RI</v>
          </cell>
          <cell r="F5703">
            <v>2016</v>
          </cell>
          <cell r="N5703">
            <v>10159.507</v>
          </cell>
          <cell r="R5703">
            <v>169528.73699999999</v>
          </cell>
          <cell r="S5703" t="str">
            <v>Natural Gas</v>
          </cell>
        </row>
        <row r="5704">
          <cell r="A5704" t="str">
            <v>RI</v>
          </cell>
          <cell r="F5704">
            <v>2017</v>
          </cell>
          <cell r="N5704">
            <v>7580.8339999999998</v>
          </cell>
          <cell r="R5704">
            <v>123120.501</v>
          </cell>
          <cell r="S5704" t="str">
            <v>Natural Gas</v>
          </cell>
        </row>
        <row r="5705">
          <cell r="A5705" t="str">
            <v>RI</v>
          </cell>
          <cell r="F5705">
            <v>2018</v>
          </cell>
          <cell r="N5705">
            <v>6185.3059999999996</v>
          </cell>
          <cell r="R5705">
            <v>98541.255999999994</v>
          </cell>
          <cell r="S5705" t="str">
            <v>Natural Gas</v>
          </cell>
        </row>
        <row r="5706">
          <cell r="A5706" t="str">
            <v>RI</v>
          </cell>
          <cell r="F5706">
            <v>2019</v>
          </cell>
          <cell r="N5706">
            <v>2628.6010000000001</v>
          </cell>
          <cell r="R5706">
            <v>43962.175999999999</v>
          </cell>
          <cell r="S5706" t="str">
            <v>Natural Gas</v>
          </cell>
        </row>
        <row r="5707">
          <cell r="A5707" t="str">
            <v>RI</v>
          </cell>
          <cell r="F5707">
            <v>2020</v>
          </cell>
          <cell r="N5707">
            <v>3047.98</v>
          </cell>
          <cell r="R5707">
            <v>51068.158000000003</v>
          </cell>
          <cell r="S5707" t="str">
            <v>Natural Gas</v>
          </cell>
        </row>
        <row r="5708">
          <cell r="A5708" t="str">
            <v>RI</v>
          </cell>
          <cell r="F5708">
            <v>2021</v>
          </cell>
          <cell r="N5708">
            <v>2424.7130000000002</v>
          </cell>
          <cell r="R5708">
            <v>30019.115000000002</v>
          </cell>
          <cell r="S5708" t="str">
            <v>Natural Gas</v>
          </cell>
        </row>
        <row r="5709">
          <cell r="A5709" t="str">
            <v>NY</v>
          </cell>
          <cell r="F5709">
            <v>2009</v>
          </cell>
          <cell r="N5709">
            <v>94377.05</v>
          </cell>
          <cell r="R5709">
            <v>1587435.075</v>
          </cell>
          <cell r="S5709" t="str">
            <v>Natural Gas</v>
          </cell>
        </row>
        <row r="5710">
          <cell r="A5710" t="str">
            <v>NY</v>
          </cell>
          <cell r="F5710">
            <v>2010</v>
          </cell>
          <cell r="N5710">
            <v>140985.72500000001</v>
          </cell>
          <cell r="R5710">
            <v>2363931.875</v>
          </cell>
          <cell r="S5710" t="str">
            <v>Natural Gas</v>
          </cell>
        </row>
        <row r="5711">
          <cell r="A5711" t="str">
            <v>NY</v>
          </cell>
          <cell r="F5711">
            <v>2011</v>
          </cell>
          <cell r="N5711">
            <v>77155.425000000003</v>
          </cell>
          <cell r="R5711">
            <v>1294113.45</v>
          </cell>
          <cell r="S5711" t="str">
            <v>Natural Gas</v>
          </cell>
        </row>
        <row r="5712">
          <cell r="A5712" t="str">
            <v>NY</v>
          </cell>
          <cell r="F5712">
            <v>2012</v>
          </cell>
          <cell r="N5712">
            <v>69525.05</v>
          </cell>
          <cell r="R5712">
            <v>1169919.1499999999</v>
          </cell>
          <cell r="S5712" t="str">
            <v>Natural Gas</v>
          </cell>
        </row>
        <row r="5713">
          <cell r="A5713" t="str">
            <v>NY</v>
          </cell>
          <cell r="F5713">
            <v>2013</v>
          </cell>
          <cell r="N5713">
            <v>75589.324999999997</v>
          </cell>
          <cell r="R5713">
            <v>1268995.675</v>
          </cell>
          <cell r="S5713" t="str">
            <v>Natural Gas</v>
          </cell>
        </row>
        <row r="5714">
          <cell r="A5714" t="str">
            <v>NY</v>
          </cell>
          <cell r="F5714">
            <v>2014</v>
          </cell>
          <cell r="N5714">
            <v>170259.97500000001</v>
          </cell>
          <cell r="R5714">
            <v>2862441.35</v>
          </cell>
          <cell r="S5714" t="str">
            <v>Natural Gas</v>
          </cell>
        </row>
        <row r="5715">
          <cell r="A5715" t="str">
            <v>NY</v>
          </cell>
          <cell r="F5715">
            <v>2015</v>
          </cell>
          <cell r="N5715">
            <v>207134.97500000001</v>
          </cell>
          <cell r="R5715">
            <v>3481924.45</v>
          </cell>
          <cell r="S5715" t="str">
            <v>Natural Gas</v>
          </cell>
        </row>
        <row r="5716">
          <cell r="A5716" t="str">
            <v>NY</v>
          </cell>
          <cell r="F5716">
            <v>2016</v>
          </cell>
          <cell r="N5716">
            <v>65271.1</v>
          </cell>
          <cell r="R5716">
            <v>1098285.625</v>
          </cell>
          <cell r="S5716" t="str">
            <v>Natural Gas</v>
          </cell>
        </row>
        <row r="5717">
          <cell r="A5717" t="str">
            <v>NY</v>
          </cell>
          <cell r="F5717">
            <v>2017</v>
          </cell>
          <cell r="N5717">
            <v>45535.025000000001</v>
          </cell>
          <cell r="R5717">
            <v>766197.6</v>
          </cell>
          <cell r="S5717" t="str">
            <v>Natural Gas</v>
          </cell>
        </row>
        <row r="5718">
          <cell r="A5718" t="str">
            <v>NY</v>
          </cell>
          <cell r="F5718">
            <v>2018</v>
          </cell>
          <cell r="N5718">
            <v>69788.574999999997</v>
          </cell>
          <cell r="R5718">
            <v>1174054.7</v>
          </cell>
          <cell r="S5718" t="str">
            <v>Natural Gas</v>
          </cell>
        </row>
        <row r="5719">
          <cell r="A5719" t="str">
            <v>NY</v>
          </cell>
          <cell r="F5719">
            <v>2019</v>
          </cell>
          <cell r="N5719">
            <v>62272.6</v>
          </cell>
          <cell r="R5719">
            <v>1047455.95</v>
          </cell>
          <cell r="S5719" t="str">
            <v>Natural Gas</v>
          </cell>
        </row>
        <row r="5720">
          <cell r="A5720" t="str">
            <v>NY</v>
          </cell>
          <cell r="F5720">
            <v>2020</v>
          </cell>
          <cell r="N5720">
            <v>44458.974999999999</v>
          </cell>
          <cell r="R5720">
            <v>748123.95</v>
          </cell>
          <cell r="S5720" t="str">
            <v>Natural Gas</v>
          </cell>
        </row>
        <row r="5721">
          <cell r="A5721" t="str">
            <v>NY</v>
          </cell>
          <cell r="F5721">
            <v>2021</v>
          </cell>
          <cell r="N5721">
            <v>28388.325000000001</v>
          </cell>
          <cell r="R5721">
            <v>477669.92499999999</v>
          </cell>
          <cell r="S5721" t="str">
            <v>Natural Gas</v>
          </cell>
        </row>
        <row r="5722">
          <cell r="A5722" t="str">
            <v>NY</v>
          </cell>
          <cell r="F5722">
            <v>2022</v>
          </cell>
          <cell r="N5722">
            <v>54040.7</v>
          </cell>
          <cell r="R5722">
            <v>908254.35</v>
          </cell>
          <cell r="S5722" t="str">
            <v>Natural Gas</v>
          </cell>
        </row>
        <row r="5723">
          <cell r="A5723" t="str">
            <v>NY</v>
          </cell>
          <cell r="F5723">
            <v>2023</v>
          </cell>
          <cell r="N5723">
            <v>19361.025000000001</v>
          </cell>
          <cell r="R5723">
            <v>325074.45</v>
          </cell>
          <cell r="S5723" t="str">
            <v>Natural Gas</v>
          </cell>
        </row>
        <row r="5724">
          <cell r="A5724" t="str">
            <v>NY</v>
          </cell>
          <cell r="F5724">
            <v>2009</v>
          </cell>
          <cell r="N5724">
            <v>169278.55600000001</v>
          </cell>
          <cell r="R5724">
            <v>2848386.128</v>
          </cell>
          <cell r="S5724" t="str">
            <v>Natural Gas</v>
          </cell>
        </row>
        <row r="5725">
          <cell r="A5725" t="str">
            <v>NY</v>
          </cell>
          <cell r="F5725">
            <v>2010</v>
          </cell>
          <cell r="N5725">
            <v>169721.28700000001</v>
          </cell>
          <cell r="R5725">
            <v>2855909.5469999998</v>
          </cell>
          <cell r="S5725" t="str">
            <v>Natural Gas</v>
          </cell>
        </row>
        <row r="5726">
          <cell r="A5726" t="str">
            <v>NY</v>
          </cell>
          <cell r="F5726">
            <v>2011</v>
          </cell>
          <cell r="N5726">
            <v>110233.45</v>
          </cell>
          <cell r="R5726">
            <v>1854813.8589999999</v>
          </cell>
          <cell r="S5726" t="str">
            <v>Natural Gas</v>
          </cell>
        </row>
        <row r="5727">
          <cell r="A5727" t="str">
            <v>NY</v>
          </cell>
          <cell r="F5727">
            <v>2012</v>
          </cell>
          <cell r="N5727">
            <v>198575.64199999999</v>
          </cell>
          <cell r="R5727">
            <v>3341325.656</v>
          </cell>
          <cell r="S5727" t="str">
            <v>Natural Gas</v>
          </cell>
        </row>
        <row r="5728">
          <cell r="A5728" t="str">
            <v>NY</v>
          </cell>
          <cell r="F5728">
            <v>2013</v>
          </cell>
          <cell r="N5728">
            <v>178757.405</v>
          </cell>
          <cell r="R5728">
            <v>3007624.5950000002</v>
          </cell>
          <cell r="S5728" t="str">
            <v>Natural Gas</v>
          </cell>
        </row>
        <row r="5729">
          <cell r="A5729" t="str">
            <v>NY</v>
          </cell>
          <cell r="F5729">
            <v>2014</v>
          </cell>
          <cell r="N5729">
            <v>187141.75599999999</v>
          </cell>
          <cell r="R5729">
            <v>3147257.298</v>
          </cell>
          <cell r="S5729" t="str">
            <v>Natural Gas</v>
          </cell>
        </row>
        <row r="5730">
          <cell r="A5730" t="str">
            <v>NY</v>
          </cell>
          <cell r="F5730">
            <v>2015</v>
          </cell>
          <cell r="N5730">
            <v>160597.49600000001</v>
          </cell>
          <cell r="R5730">
            <v>2701454.7960000001</v>
          </cell>
          <cell r="S5730" t="str">
            <v>Natural Gas</v>
          </cell>
        </row>
        <row r="5731">
          <cell r="A5731" t="str">
            <v>NY</v>
          </cell>
          <cell r="F5731">
            <v>2016</v>
          </cell>
          <cell r="N5731">
            <v>159853.296</v>
          </cell>
          <cell r="R5731">
            <v>2689802.0830000001</v>
          </cell>
          <cell r="S5731" t="str">
            <v>Natural Gas</v>
          </cell>
        </row>
        <row r="5732">
          <cell r="A5732" t="str">
            <v>NY</v>
          </cell>
          <cell r="F5732">
            <v>2017</v>
          </cell>
          <cell r="N5732">
            <v>180307.49900000001</v>
          </cell>
          <cell r="R5732">
            <v>3034085.14</v>
          </cell>
          <cell r="S5732" t="str">
            <v>Natural Gas</v>
          </cell>
        </row>
        <row r="5733">
          <cell r="A5733" t="str">
            <v>NY</v>
          </cell>
          <cell r="F5733">
            <v>2018</v>
          </cell>
          <cell r="N5733">
            <v>199356.54800000001</v>
          </cell>
          <cell r="R5733">
            <v>3354422.4780000001</v>
          </cell>
          <cell r="S5733" t="str">
            <v>Natural Gas</v>
          </cell>
        </row>
        <row r="5734">
          <cell r="A5734" t="str">
            <v>NY</v>
          </cell>
          <cell r="F5734">
            <v>2019</v>
          </cell>
          <cell r="N5734">
            <v>108561.272</v>
          </cell>
          <cell r="R5734">
            <v>1826754.9620000001</v>
          </cell>
          <cell r="S5734" t="str">
            <v>Natural Gas</v>
          </cell>
        </row>
        <row r="5735">
          <cell r="A5735" t="str">
            <v>NY</v>
          </cell>
          <cell r="F5735">
            <v>2020</v>
          </cell>
          <cell r="N5735">
            <v>183892.74</v>
          </cell>
          <cell r="R5735">
            <v>3094359.9470000002</v>
          </cell>
          <cell r="S5735" t="str">
            <v>Natural Gas</v>
          </cell>
        </row>
        <row r="5736">
          <cell r="A5736" t="str">
            <v>NY</v>
          </cell>
          <cell r="F5736">
            <v>2021</v>
          </cell>
          <cell r="N5736">
            <v>163104.08199999999</v>
          </cell>
          <cell r="R5736">
            <v>2744580.8480000002</v>
          </cell>
          <cell r="S5736" t="str">
            <v>Natural Gas</v>
          </cell>
        </row>
        <row r="5737">
          <cell r="A5737" t="str">
            <v>NY</v>
          </cell>
          <cell r="F5737">
            <v>2022</v>
          </cell>
          <cell r="N5737">
            <v>185293.90100000001</v>
          </cell>
          <cell r="R5737">
            <v>3117893.7570000002</v>
          </cell>
          <cell r="S5737" t="str">
            <v>Natural Gas</v>
          </cell>
        </row>
        <row r="5738">
          <cell r="A5738" t="str">
            <v>NY</v>
          </cell>
          <cell r="F5738">
            <v>2023</v>
          </cell>
          <cell r="N5738">
            <v>103767.54399999999</v>
          </cell>
          <cell r="R5738">
            <v>1746084.8689999999</v>
          </cell>
          <cell r="S5738" t="str">
            <v>Natural Gas</v>
          </cell>
        </row>
        <row r="5739">
          <cell r="A5739" t="str">
            <v>NY</v>
          </cell>
          <cell r="F5739">
            <v>2009</v>
          </cell>
          <cell r="N5739">
            <v>114020.842</v>
          </cell>
          <cell r="R5739">
            <v>1918657.615</v>
          </cell>
          <cell r="S5739" t="str">
            <v>Natural Gas</v>
          </cell>
        </row>
        <row r="5740">
          <cell r="A5740" t="str">
            <v>NY</v>
          </cell>
          <cell r="F5740">
            <v>2010</v>
          </cell>
          <cell r="N5740">
            <v>152638.772</v>
          </cell>
          <cell r="R5740">
            <v>2568451.0920000002</v>
          </cell>
          <cell r="S5740" t="str">
            <v>Natural Gas</v>
          </cell>
        </row>
        <row r="5741">
          <cell r="A5741" t="str">
            <v>NY</v>
          </cell>
          <cell r="F5741">
            <v>2011</v>
          </cell>
          <cell r="N5741">
            <v>192548.37899999999</v>
          </cell>
          <cell r="R5741">
            <v>3239907.7820000001</v>
          </cell>
          <cell r="S5741" t="str">
            <v>Natural Gas</v>
          </cell>
        </row>
        <row r="5742">
          <cell r="A5742" t="str">
            <v>NY</v>
          </cell>
          <cell r="F5742">
            <v>2012</v>
          </cell>
          <cell r="N5742">
            <v>153715.77799999999</v>
          </cell>
          <cell r="R5742">
            <v>2586380.5329999998</v>
          </cell>
          <cell r="S5742" t="str">
            <v>Natural Gas</v>
          </cell>
        </row>
        <row r="5743">
          <cell r="A5743" t="str">
            <v>NY</v>
          </cell>
          <cell r="F5743">
            <v>2013</v>
          </cell>
          <cell r="N5743">
            <v>146254.682</v>
          </cell>
          <cell r="R5743">
            <v>2461001.1140000001</v>
          </cell>
          <cell r="S5743" t="str">
            <v>Natural Gas</v>
          </cell>
        </row>
        <row r="5744">
          <cell r="A5744" t="str">
            <v>NY</v>
          </cell>
          <cell r="F5744">
            <v>2014</v>
          </cell>
          <cell r="N5744">
            <v>186778.05799999999</v>
          </cell>
          <cell r="R5744">
            <v>3140716.3509999998</v>
          </cell>
          <cell r="S5744" t="str">
            <v>Natural Gas</v>
          </cell>
        </row>
        <row r="5745">
          <cell r="A5745" t="str">
            <v>NY</v>
          </cell>
          <cell r="F5745">
            <v>2015</v>
          </cell>
          <cell r="N5745">
            <v>207797.76000000001</v>
          </cell>
          <cell r="R5745">
            <v>3495819.6660000002</v>
          </cell>
          <cell r="S5745" t="str">
            <v>Natural Gas</v>
          </cell>
        </row>
        <row r="5746">
          <cell r="A5746" t="str">
            <v>NY</v>
          </cell>
          <cell r="F5746">
            <v>2016</v>
          </cell>
          <cell r="N5746">
            <v>200769.28700000001</v>
          </cell>
          <cell r="R5746">
            <v>3378286.1910000001</v>
          </cell>
          <cell r="S5746" t="str">
            <v>Natural Gas</v>
          </cell>
        </row>
        <row r="5747">
          <cell r="A5747" t="str">
            <v>NY</v>
          </cell>
          <cell r="F5747">
            <v>2017</v>
          </cell>
          <cell r="N5747">
            <v>133152.329</v>
          </cell>
          <cell r="R5747">
            <v>2240582.179</v>
          </cell>
          <cell r="S5747" t="str">
            <v>Natural Gas</v>
          </cell>
        </row>
        <row r="5748">
          <cell r="A5748" t="str">
            <v>NY</v>
          </cell>
          <cell r="F5748">
            <v>2018</v>
          </cell>
          <cell r="N5748">
            <v>128487.765</v>
          </cell>
          <cell r="R5748">
            <v>2153973.4550000001</v>
          </cell>
          <cell r="S5748" t="str">
            <v>Natural Gas</v>
          </cell>
        </row>
        <row r="5749">
          <cell r="A5749" t="str">
            <v>NY</v>
          </cell>
          <cell r="F5749">
            <v>2019</v>
          </cell>
          <cell r="N5749">
            <v>161033.78599999999</v>
          </cell>
          <cell r="R5749">
            <v>2709653.1839999999</v>
          </cell>
          <cell r="S5749" t="str">
            <v>Natural Gas</v>
          </cell>
        </row>
        <row r="5750">
          <cell r="A5750" t="str">
            <v>NY</v>
          </cell>
          <cell r="F5750">
            <v>2020</v>
          </cell>
          <cell r="N5750">
            <v>72729.433999999994</v>
          </cell>
          <cell r="R5750">
            <v>1222503.9110000001</v>
          </cell>
          <cell r="S5750" t="str">
            <v>Natural Gas</v>
          </cell>
        </row>
        <row r="5751">
          <cell r="A5751" t="str">
            <v>NY</v>
          </cell>
          <cell r="F5751">
            <v>2021</v>
          </cell>
          <cell r="N5751">
            <v>111882.621</v>
          </cell>
          <cell r="R5751">
            <v>1882540.496</v>
          </cell>
          <cell r="S5751" t="str">
            <v>Natural Gas</v>
          </cell>
        </row>
        <row r="5752">
          <cell r="A5752" t="str">
            <v>NY</v>
          </cell>
          <cell r="F5752">
            <v>2022</v>
          </cell>
          <cell r="N5752">
            <v>135058.93700000001</v>
          </cell>
          <cell r="R5752">
            <v>2265305.696</v>
          </cell>
          <cell r="S5752" t="str">
            <v>Natural Gas</v>
          </cell>
        </row>
        <row r="5753">
          <cell r="A5753" t="str">
            <v>NY</v>
          </cell>
          <cell r="F5753">
            <v>2023</v>
          </cell>
          <cell r="N5753">
            <v>141927.435</v>
          </cell>
          <cell r="R5753">
            <v>2388088.2820000001</v>
          </cell>
          <cell r="S5753" t="str">
            <v>Natural Gas</v>
          </cell>
        </row>
        <row r="5754">
          <cell r="A5754" t="str">
            <v>NY</v>
          </cell>
          <cell r="F5754">
            <v>2009</v>
          </cell>
          <cell r="N5754">
            <v>2605</v>
          </cell>
          <cell r="R5754">
            <v>43829.9</v>
          </cell>
          <cell r="S5754" t="str">
            <v>Natural Gas</v>
          </cell>
        </row>
        <row r="5755">
          <cell r="A5755" t="str">
            <v>NY</v>
          </cell>
          <cell r="F5755">
            <v>2010</v>
          </cell>
          <cell r="N5755">
            <v>17015.325000000001</v>
          </cell>
          <cell r="R5755">
            <v>286329.97499999998</v>
          </cell>
          <cell r="S5755" t="str">
            <v>Natural Gas</v>
          </cell>
        </row>
        <row r="5756">
          <cell r="A5756" t="str">
            <v>NY</v>
          </cell>
          <cell r="F5756">
            <v>2011</v>
          </cell>
          <cell r="N5756">
            <v>8440.0750000000007</v>
          </cell>
          <cell r="R5756">
            <v>142010.5</v>
          </cell>
          <cell r="S5756" t="str">
            <v>Natural Gas</v>
          </cell>
        </row>
        <row r="5757">
          <cell r="A5757" t="str">
            <v>NY</v>
          </cell>
          <cell r="F5757">
            <v>2012</v>
          </cell>
          <cell r="N5757">
            <v>39368.125</v>
          </cell>
          <cell r="R5757">
            <v>662453.77500000002</v>
          </cell>
          <cell r="S5757" t="str">
            <v>Natural Gas</v>
          </cell>
        </row>
        <row r="5758">
          <cell r="A5758" t="str">
            <v>NY</v>
          </cell>
          <cell r="F5758">
            <v>2013</v>
          </cell>
          <cell r="N5758">
            <v>27135.5</v>
          </cell>
          <cell r="R5758">
            <v>456600.02500000002</v>
          </cell>
          <cell r="S5758" t="str">
            <v>Natural Gas</v>
          </cell>
        </row>
        <row r="5759">
          <cell r="A5759" t="str">
            <v>NY</v>
          </cell>
          <cell r="F5759">
            <v>2014</v>
          </cell>
          <cell r="N5759">
            <v>20703.05</v>
          </cell>
          <cell r="R5759">
            <v>348380.9</v>
          </cell>
          <cell r="S5759" t="str">
            <v>Natural Gas</v>
          </cell>
        </row>
        <row r="5760">
          <cell r="A5760" t="str">
            <v>NY</v>
          </cell>
          <cell r="F5760">
            <v>2015</v>
          </cell>
          <cell r="N5760">
            <v>21892.674999999999</v>
          </cell>
          <cell r="R5760">
            <v>368364.1</v>
          </cell>
          <cell r="S5760" t="str">
            <v>Natural Gas</v>
          </cell>
        </row>
        <row r="5761">
          <cell r="A5761" t="str">
            <v>NY</v>
          </cell>
          <cell r="F5761">
            <v>2016</v>
          </cell>
          <cell r="N5761">
            <v>43306.65</v>
          </cell>
          <cell r="R5761">
            <v>728754.25</v>
          </cell>
          <cell r="S5761" t="str">
            <v>Natural Gas</v>
          </cell>
        </row>
        <row r="5762">
          <cell r="A5762" t="str">
            <v>NY</v>
          </cell>
          <cell r="F5762">
            <v>2017</v>
          </cell>
          <cell r="N5762">
            <v>5755.6</v>
          </cell>
          <cell r="R5762">
            <v>96840.45</v>
          </cell>
          <cell r="S5762" t="str">
            <v>Natural Gas</v>
          </cell>
        </row>
        <row r="5763">
          <cell r="A5763" t="str">
            <v>NY</v>
          </cell>
          <cell r="F5763">
            <v>2018</v>
          </cell>
          <cell r="N5763">
            <v>12447.85</v>
          </cell>
          <cell r="R5763">
            <v>209455.2</v>
          </cell>
          <cell r="S5763" t="str">
            <v>Natural Gas</v>
          </cell>
        </row>
        <row r="5764">
          <cell r="A5764" t="str">
            <v>NY</v>
          </cell>
          <cell r="F5764">
            <v>2019</v>
          </cell>
          <cell r="N5764">
            <v>9245.1669999999995</v>
          </cell>
          <cell r="R5764">
            <v>155575.42499999999</v>
          </cell>
          <cell r="S5764" t="str">
            <v>Natural Gas</v>
          </cell>
        </row>
        <row r="5765">
          <cell r="A5765" t="str">
            <v>NY</v>
          </cell>
          <cell r="F5765">
            <v>2020</v>
          </cell>
          <cell r="N5765">
            <v>10981.236000000001</v>
          </cell>
          <cell r="R5765">
            <v>184773.13699999999</v>
          </cell>
          <cell r="S5765" t="str">
            <v>Natural Gas</v>
          </cell>
        </row>
        <row r="5766">
          <cell r="A5766" t="str">
            <v>NY</v>
          </cell>
          <cell r="F5766">
            <v>2021</v>
          </cell>
          <cell r="N5766">
            <v>2845.4059999999999</v>
          </cell>
          <cell r="R5766">
            <v>47874.803</v>
          </cell>
          <cell r="S5766" t="str">
            <v>Natural Gas</v>
          </cell>
        </row>
        <row r="5767">
          <cell r="A5767" t="str">
            <v>NY</v>
          </cell>
          <cell r="F5767">
            <v>2022</v>
          </cell>
          <cell r="N5767">
            <v>28886.865000000002</v>
          </cell>
          <cell r="R5767">
            <v>486080.53200000001</v>
          </cell>
          <cell r="S5767" t="str">
            <v>Natural Gas</v>
          </cell>
        </row>
        <row r="5768">
          <cell r="A5768" t="str">
            <v>NY</v>
          </cell>
          <cell r="F5768">
            <v>2023</v>
          </cell>
          <cell r="N5768">
            <v>37772.271000000001</v>
          </cell>
          <cell r="R5768">
            <v>635611.84100000001</v>
          </cell>
          <cell r="S5768" t="str">
            <v>Natural Gas</v>
          </cell>
        </row>
        <row r="5769">
          <cell r="A5769" t="str">
            <v>NY</v>
          </cell>
          <cell r="F5769">
            <v>2009</v>
          </cell>
          <cell r="N5769">
            <v>181346.12899999999</v>
          </cell>
          <cell r="R5769">
            <v>3028472.1949999998</v>
          </cell>
          <cell r="S5769" t="str">
            <v>Natural Gas</v>
          </cell>
        </row>
        <row r="5770">
          <cell r="A5770" t="str">
            <v>NY</v>
          </cell>
          <cell r="F5770">
            <v>2010</v>
          </cell>
          <cell r="N5770">
            <v>207690.217</v>
          </cell>
          <cell r="R5770">
            <v>3494803.1209999998</v>
          </cell>
          <cell r="S5770" t="str">
            <v>Natural Gas</v>
          </cell>
        </row>
        <row r="5771">
          <cell r="A5771" t="str">
            <v>NY</v>
          </cell>
          <cell r="F5771">
            <v>2011</v>
          </cell>
          <cell r="N5771">
            <v>191486.28599999999</v>
          </cell>
          <cell r="R5771">
            <v>3222119.4309999999</v>
          </cell>
          <cell r="S5771" t="str">
            <v>Natural Gas</v>
          </cell>
        </row>
        <row r="5772">
          <cell r="A5772" t="str">
            <v>NY</v>
          </cell>
          <cell r="F5772">
            <v>2012</v>
          </cell>
          <cell r="N5772">
            <v>209263.77499999999</v>
          </cell>
          <cell r="R5772">
            <v>3521270.429</v>
          </cell>
          <cell r="S5772" t="str">
            <v>Natural Gas</v>
          </cell>
        </row>
        <row r="5773">
          <cell r="A5773" t="str">
            <v>NY</v>
          </cell>
          <cell r="F5773">
            <v>2013</v>
          </cell>
          <cell r="N5773">
            <v>216622.55</v>
          </cell>
          <cell r="R5773">
            <v>3644424.47</v>
          </cell>
          <cell r="S5773" t="str">
            <v>Natural Gas</v>
          </cell>
        </row>
        <row r="5774">
          <cell r="A5774" t="str">
            <v>NY</v>
          </cell>
          <cell r="F5774">
            <v>2014</v>
          </cell>
          <cell r="N5774">
            <v>204078.13800000001</v>
          </cell>
          <cell r="R5774">
            <v>3412881.6460000002</v>
          </cell>
          <cell r="S5774" t="str">
            <v>Natural Gas</v>
          </cell>
        </row>
        <row r="5775">
          <cell r="A5775" t="str">
            <v>NY</v>
          </cell>
          <cell r="F5775">
            <v>2015</v>
          </cell>
          <cell r="N5775">
            <v>188917.723</v>
          </cell>
          <cell r="R5775">
            <v>3178859.915</v>
          </cell>
          <cell r="S5775" t="str">
            <v>Natural Gas</v>
          </cell>
        </row>
        <row r="5776">
          <cell r="A5776" t="str">
            <v>NY</v>
          </cell>
          <cell r="F5776">
            <v>2016</v>
          </cell>
          <cell r="N5776">
            <v>193764.84</v>
          </cell>
          <cell r="R5776">
            <v>3260450.2969999998</v>
          </cell>
          <cell r="S5776" t="str">
            <v>Natural Gas</v>
          </cell>
        </row>
        <row r="5777">
          <cell r="A5777" t="str">
            <v>NY</v>
          </cell>
          <cell r="F5777">
            <v>2017</v>
          </cell>
          <cell r="N5777">
            <v>205822.98199999999</v>
          </cell>
          <cell r="R5777">
            <v>3463388.2259999998</v>
          </cell>
          <cell r="S5777" t="str">
            <v>Natural Gas</v>
          </cell>
        </row>
        <row r="5778">
          <cell r="A5778" t="str">
            <v>NY</v>
          </cell>
          <cell r="F5778">
            <v>2018</v>
          </cell>
          <cell r="N5778">
            <v>209258.78099999999</v>
          </cell>
          <cell r="R5778">
            <v>3519669.1129999999</v>
          </cell>
          <cell r="S5778" t="str">
            <v>Natural Gas</v>
          </cell>
        </row>
        <row r="5779">
          <cell r="A5779" t="str">
            <v>NY</v>
          </cell>
          <cell r="F5779">
            <v>2019</v>
          </cell>
          <cell r="N5779">
            <v>197236.769</v>
          </cell>
          <cell r="R5779">
            <v>3318798.5559999999</v>
          </cell>
          <cell r="S5779" t="str">
            <v>Natural Gas</v>
          </cell>
        </row>
        <row r="5780">
          <cell r="A5780" t="str">
            <v>NY</v>
          </cell>
          <cell r="F5780">
            <v>2020</v>
          </cell>
          <cell r="N5780">
            <v>198180.25200000001</v>
          </cell>
          <cell r="R5780">
            <v>3334709.923</v>
          </cell>
          <cell r="S5780" t="str">
            <v>Natural Gas</v>
          </cell>
        </row>
        <row r="5781">
          <cell r="A5781" t="str">
            <v>NY</v>
          </cell>
          <cell r="F5781">
            <v>2021</v>
          </cell>
          <cell r="N5781">
            <v>190426.18599999999</v>
          </cell>
          <cell r="R5781">
            <v>3200977.7889999999</v>
          </cell>
          <cell r="S5781" t="str">
            <v>Natural Gas</v>
          </cell>
        </row>
        <row r="5782">
          <cell r="A5782" t="str">
            <v>NY</v>
          </cell>
          <cell r="F5782">
            <v>2022</v>
          </cell>
          <cell r="N5782">
            <v>189738.62</v>
          </cell>
          <cell r="R5782">
            <v>3187948.36</v>
          </cell>
          <cell r="S5782" t="str">
            <v>Natural Gas</v>
          </cell>
        </row>
        <row r="5783">
          <cell r="A5783" t="str">
            <v>NY</v>
          </cell>
          <cell r="F5783">
            <v>2023</v>
          </cell>
          <cell r="N5783">
            <v>186917.54399999999</v>
          </cell>
          <cell r="R5783">
            <v>3144275.5920000002</v>
          </cell>
          <cell r="S5783" t="str">
            <v>Natural Gas</v>
          </cell>
        </row>
        <row r="5784">
          <cell r="A5784" t="str">
            <v>RI</v>
          </cell>
          <cell r="F5784">
            <v>2009</v>
          </cell>
          <cell r="N5784">
            <v>139841.693</v>
          </cell>
          <cell r="R5784">
            <v>2353029.6179999998</v>
          </cell>
          <cell r="S5784" t="str">
            <v>Natural Gas</v>
          </cell>
        </row>
        <row r="5785">
          <cell r="A5785" t="str">
            <v>RI</v>
          </cell>
          <cell r="F5785">
            <v>2010</v>
          </cell>
          <cell r="N5785">
            <v>191949.03400000001</v>
          </cell>
          <cell r="R5785">
            <v>3229895.3590000002</v>
          </cell>
          <cell r="S5785" t="str">
            <v>Natural Gas</v>
          </cell>
        </row>
        <row r="5786">
          <cell r="A5786" t="str">
            <v>RI</v>
          </cell>
          <cell r="F5786">
            <v>2011</v>
          </cell>
          <cell r="N5786">
            <v>197000.734</v>
          </cell>
          <cell r="R5786">
            <v>3314897.52</v>
          </cell>
          <cell r="S5786" t="str">
            <v>Natural Gas</v>
          </cell>
        </row>
        <row r="5787">
          <cell r="A5787" t="str">
            <v>RI</v>
          </cell>
          <cell r="F5787">
            <v>2012</v>
          </cell>
          <cell r="N5787">
            <v>174274.459</v>
          </cell>
          <cell r="R5787">
            <v>2932511.327</v>
          </cell>
          <cell r="S5787" t="str">
            <v>Natural Gas</v>
          </cell>
        </row>
        <row r="5788">
          <cell r="A5788" t="str">
            <v>RI</v>
          </cell>
          <cell r="F5788">
            <v>2013</v>
          </cell>
          <cell r="N5788">
            <v>146887.427</v>
          </cell>
          <cell r="R5788">
            <v>2471682.3539999998</v>
          </cell>
          <cell r="S5788" t="str">
            <v>Natural Gas</v>
          </cell>
        </row>
        <row r="5789">
          <cell r="A5789" t="str">
            <v>RI</v>
          </cell>
          <cell r="F5789">
            <v>2014</v>
          </cell>
          <cell r="N5789">
            <v>144896.86300000001</v>
          </cell>
          <cell r="R5789">
            <v>2438153.7110000001</v>
          </cell>
          <cell r="S5789" t="str">
            <v>Natural Gas</v>
          </cell>
        </row>
        <row r="5790">
          <cell r="A5790" t="str">
            <v>RI</v>
          </cell>
          <cell r="F5790">
            <v>2015</v>
          </cell>
          <cell r="N5790">
            <v>165003.77900000001</v>
          </cell>
          <cell r="R5790">
            <v>2774298.2</v>
          </cell>
          <cell r="S5790" t="str">
            <v>Natural Gas</v>
          </cell>
        </row>
        <row r="5791">
          <cell r="A5791" t="str">
            <v>RI</v>
          </cell>
          <cell r="F5791">
            <v>2016</v>
          </cell>
          <cell r="N5791">
            <v>84043.563999999998</v>
          </cell>
          <cell r="R5791">
            <v>1398461.4890000001</v>
          </cell>
          <cell r="S5791" t="str">
            <v>Natural Gas</v>
          </cell>
        </row>
        <row r="5792">
          <cell r="A5792" t="str">
            <v>RI</v>
          </cell>
          <cell r="F5792">
            <v>2017</v>
          </cell>
          <cell r="N5792">
            <v>157494.91399999999</v>
          </cell>
          <cell r="R5792">
            <v>2631455.1170000001</v>
          </cell>
          <cell r="S5792" t="str">
            <v>Natural Gas</v>
          </cell>
        </row>
        <row r="5793">
          <cell r="A5793" t="str">
            <v>RI</v>
          </cell>
          <cell r="F5793">
            <v>2018</v>
          </cell>
          <cell r="N5793">
            <v>192444.739</v>
          </cell>
          <cell r="R5793">
            <v>3213153.2149999999</v>
          </cell>
          <cell r="S5793" t="str">
            <v>Natural Gas</v>
          </cell>
        </row>
        <row r="5794">
          <cell r="A5794" t="str">
            <v>RI</v>
          </cell>
          <cell r="F5794">
            <v>2019</v>
          </cell>
          <cell r="N5794">
            <v>149624.921</v>
          </cell>
          <cell r="R5794">
            <v>2515446.62</v>
          </cell>
          <cell r="S5794" t="str">
            <v>Natural Gas</v>
          </cell>
        </row>
        <row r="5795">
          <cell r="A5795" t="str">
            <v>RI</v>
          </cell>
          <cell r="F5795">
            <v>2020</v>
          </cell>
          <cell r="N5795">
            <v>153239.77299999999</v>
          </cell>
          <cell r="R5795">
            <v>2577850.3640000001</v>
          </cell>
          <cell r="S5795" t="str">
            <v>Natural Gas</v>
          </cell>
        </row>
        <row r="5796">
          <cell r="A5796" t="str">
            <v>RI</v>
          </cell>
          <cell r="F5796">
            <v>2021</v>
          </cell>
          <cell r="N5796">
            <v>212910.367</v>
          </cell>
          <cell r="R5796">
            <v>3578689.2319999998</v>
          </cell>
          <cell r="S5796" t="str">
            <v>Natural Gas</v>
          </cell>
        </row>
        <row r="5797">
          <cell r="A5797" t="str">
            <v>RI</v>
          </cell>
          <cell r="F5797">
            <v>2022</v>
          </cell>
          <cell r="N5797">
            <v>174872.28899999999</v>
          </cell>
          <cell r="R5797">
            <v>2941379.2719999999</v>
          </cell>
          <cell r="S5797" t="str">
            <v>Natural Gas</v>
          </cell>
        </row>
        <row r="5798">
          <cell r="A5798" t="str">
            <v>RI</v>
          </cell>
          <cell r="F5798">
            <v>2023</v>
          </cell>
          <cell r="N5798">
            <v>232618.23699999999</v>
          </cell>
          <cell r="R5798">
            <v>3909611.855</v>
          </cell>
          <cell r="S5798" t="str">
            <v>Natural Gas</v>
          </cell>
        </row>
        <row r="5799">
          <cell r="A5799" t="str">
            <v>RI</v>
          </cell>
          <cell r="F5799">
            <v>2009</v>
          </cell>
          <cell r="N5799">
            <v>144796.842</v>
          </cell>
          <cell r="R5799">
            <v>2436543.2349999999</v>
          </cell>
          <cell r="S5799" t="str">
            <v>Natural Gas</v>
          </cell>
        </row>
        <row r="5800">
          <cell r="A5800" t="str">
            <v>RI</v>
          </cell>
          <cell r="F5800">
            <v>2010</v>
          </cell>
          <cell r="N5800">
            <v>169090.83499999999</v>
          </cell>
          <cell r="R5800">
            <v>2845237.71</v>
          </cell>
          <cell r="S5800" t="str">
            <v>Natural Gas</v>
          </cell>
        </row>
        <row r="5801">
          <cell r="A5801" t="str">
            <v>RI</v>
          </cell>
          <cell r="F5801">
            <v>2011</v>
          </cell>
          <cell r="N5801">
            <v>204003.095</v>
          </cell>
          <cell r="R5801">
            <v>3432789.9270000001</v>
          </cell>
          <cell r="S5801" t="str">
            <v>Natural Gas</v>
          </cell>
        </row>
        <row r="5802">
          <cell r="A5802" t="str">
            <v>RI</v>
          </cell>
          <cell r="F5802">
            <v>2012</v>
          </cell>
          <cell r="N5802">
            <v>178936.16</v>
          </cell>
          <cell r="R5802">
            <v>3010953.159</v>
          </cell>
          <cell r="S5802" t="str">
            <v>Natural Gas</v>
          </cell>
        </row>
        <row r="5803">
          <cell r="A5803" t="str">
            <v>RI</v>
          </cell>
          <cell r="F5803">
            <v>2013</v>
          </cell>
          <cell r="N5803">
            <v>157553.916</v>
          </cell>
          <cell r="R5803">
            <v>2651164.61</v>
          </cell>
          <cell r="S5803" t="str">
            <v>Natural Gas</v>
          </cell>
        </row>
        <row r="5804">
          <cell r="A5804" t="str">
            <v>RI</v>
          </cell>
          <cell r="F5804">
            <v>2014</v>
          </cell>
          <cell r="N5804">
            <v>149596.63</v>
          </cell>
          <cell r="R5804">
            <v>2517234.5550000002</v>
          </cell>
          <cell r="S5804" t="str">
            <v>Natural Gas</v>
          </cell>
        </row>
        <row r="5805">
          <cell r="A5805" t="str">
            <v>RI</v>
          </cell>
          <cell r="F5805">
            <v>2015</v>
          </cell>
          <cell r="N5805">
            <v>167853.67800000001</v>
          </cell>
          <cell r="R5805">
            <v>2820079.0290000001</v>
          </cell>
          <cell r="S5805" t="str">
            <v>Natural Gas</v>
          </cell>
        </row>
        <row r="5806">
          <cell r="A5806" t="str">
            <v>RI</v>
          </cell>
          <cell r="F5806">
            <v>2016</v>
          </cell>
          <cell r="N5806">
            <v>82990.573999999993</v>
          </cell>
          <cell r="R5806">
            <v>1378179.2749999999</v>
          </cell>
          <cell r="S5806" t="str">
            <v>Natural Gas</v>
          </cell>
        </row>
        <row r="5807">
          <cell r="A5807" t="str">
            <v>RI</v>
          </cell>
          <cell r="F5807">
            <v>2017</v>
          </cell>
          <cell r="N5807">
            <v>154031.06</v>
          </cell>
          <cell r="R5807">
            <v>2572273.2880000002</v>
          </cell>
          <cell r="S5807" t="str">
            <v>Natural Gas</v>
          </cell>
        </row>
        <row r="5808">
          <cell r="A5808" t="str">
            <v>RI</v>
          </cell>
          <cell r="F5808">
            <v>2018</v>
          </cell>
          <cell r="N5808">
            <v>227760.04199999999</v>
          </cell>
          <cell r="R5808">
            <v>3804963.159</v>
          </cell>
          <cell r="S5808" t="str">
            <v>Natural Gas</v>
          </cell>
        </row>
        <row r="5809">
          <cell r="A5809" t="str">
            <v>RI</v>
          </cell>
          <cell r="F5809">
            <v>2019</v>
          </cell>
          <cell r="N5809">
            <v>153561.715</v>
          </cell>
          <cell r="R5809">
            <v>2580947.2889999999</v>
          </cell>
          <cell r="S5809" t="str">
            <v>Natural Gas</v>
          </cell>
        </row>
        <row r="5810">
          <cell r="A5810" t="str">
            <v>RI</v>
          </cell>
          <cell r="F5810">
            <v>2020</v>
          </cell>
          <cell r="N5810">
            <v>148351.61199999999</v>
          </cell>
          <cell r="R5810">
            <v>2495647.8119999999</v>
          </cell>
          <cell r="S5810" t="str">
            <v>Natural Gas</v>
          </cell>
        </row>
        <row r="5811">
          <cell r="A5811" t="str">
            <v>RI</v>
          </cell>
          <cell r="F5811">
            <v>2021</v>
          </cell>
          <cell r="N5811">
            <v>219934.473</v>
          </cell>
          <cell r="R5811">
            <v>3697875.5839999998</v>
          </cell>
          <cell r="S5811" t="str">
            <v>Natural Gas</v>
          </cell>
        </row>
        <row r="5812">
          <cell r="A5812" t="str">
            <v>RI</v>
          </cell>
          <cell r="F5812">
            <v>2022</v>
          </cell>
          <cell r="N5812">
            <v>179756.80300000001</v>
          </cell>
          <cell r="R5812">
            <v>3023677.8330000001</v>
          </cell>
          <cell r="S5812" t="str">
            <v>Natural Gas</v>
          </cell>
        </row>
        <row r="5813">
          <cell r="A5813" t="str">
            <v>RI</v>
          </cell>
          <cell r="F5813">
            <v>2023</v>
          </cell>
          <cell r="N5813">
            <v>306439.08299999998</v>
          </cell>
          <cell r="R5813">
            <v>5147281.4289999995</v>
          </cell>
          <cell r="S5813" t="str">
            <v>Natural Gas</v>
          </cell>
        </row>
        <row r="5814">
          <cell r="A5814" t="str">
            <v>NY</v>
          </cell>
          <cell r="F5814">
            <v>2009</v>
          </cell>
          <cell r="N5814">
            <v>92323.320999999996</v>
          </cell>
          <cell r="R5814">
            <v>1553512.139</v>
          </cell>
          <cell r="S5814" t="str">
            <v>Natural Gas</v>
          </cell>
        </row>
        <row r="5815">
          <cell r="A5815" t="str">
            <v>NY</v>
          </cell>
          <cell r="F5815">
            <v>2010</v>
          </cell>
          <cell r="N5815">
            <v>32996.445</v>
          </cell>
          <cell r="R5815">
            <v>555198.49699999997</v>
          </cell>
          <cell r="S5815" t="str">
            <v>Natural Gas</v>
          </cell>
        </row>
        <row r="5816">
          <cell r="A5816" t="str">
            <v>NY</v>
          </cell>
          <cell r="F5816">
            <v>2009</v>
          </cell>
          <cell r="N5816">
            <v>1744.546</v>
          </cell>
          <cell r="R5816">
            <v>29353.388999999999</v>
          </cell>
          <cell r="S5816" t="str">
            <v>Natural Gas</v>
          </cell>
        </row>
        <row r="5817">
          <cell r="A5817" t="str">
            <v>NY</v>
          </cell>
          <cell r="F5817">
            <v>2010</v>
          </cell>
          <cell r="N5817">
            <v>48022.004000000001</v>
          </cell>
          <cell r="R5817">
            <v>808064.33400000003</v>
          </cell>
          <cell r="S5817" t="str">
            <v>Natural Gas</v>
          </cell>
        </row>
        <row r="5818">
          <cell r="A5818" t="str">
            <v>NY</v>
          </cell>
          <cell r="F5818">
            <v>2009</v>
          </cell>
          <cell r="N5818">
            <v>305799.864</v>
          </cell>
          <cell r="R5818">
            <v>5145676.9029999999</v>
          </cell>
          <cell r="S5818" t="str">
            <v>Natural Gas</v>
          </cell>
        </row>
        <row r="5819">
          <cell r="A5819" t="str">
            <v>NY</v>
          </cell>
          <cell r="F5819">
            <v>2010</v>
          </cell>
          <cell r="N5819">
            <v>372328.34700000001</v>
          </cell>
          <cell r="R5819">
            <v>6265091.2070000004</v>
          </cell>
          <cell r="S5819" t="str">
            <v>Natural Gas</v>
          </cell>
        </row>
        <row r="5820">
          <cell r="A5820" t="str">
            <v>NY</v>
          </cell>
          <cell r="F5820">
            <v>2011</v>
          </cell>
          <cell r="N5820">
            <v>337791.71399999998</v>
          </cell>
          <cell r="R5820">
            <v>5683971.3229999999</v>
          </cell>
          <cell r="S5820" t="str">
            <v>Natural Gas</v>
          </cell>
        </row>
        <row r="5821">
          <cell r="A5821" t="str">
            <v>NY</v>
          </cell>
          <cell r="F5821">
            <v>2012</v>
          </cell>
          <cell r="N5821">
            <v>649201.91299999994</v>
          </cell>
          <cell r="R5821">
            <v>10924056.67</v>
          </cell>
          <cell r="S5821" t="str">
            <v>Natural Gas</v>
          </cell>
        </row>
        <row r="5822">
          <cell r="A5822" t="str">
            <v>NY</v>
          </cell>
          <cell r="F5822">
            <v>2013</v>
          </cell>
          <cell r="N5822">
            <v>535861.68999999994</v>
          </cell>
          <cell r="R5822">
            <v>9016888.5999999996</v>
          </cell>
          <cell r="S5822" t="str">
            <v>Natural Gas</v>
          </cell>
        </row>
        <row r="5823">
          <cell r="A5823" t="str">
            <v>NY</v>
          </cell>
          <cell r="F5823">
            <v>2014</v>
          </cell>
          <cell r="N5823">
            <v>627128.34699999995</v>
          </cell>
          <cell r="R5823">
            <v>10552650.006999999</v>
          </cell>
          <cell r="S5823" t="str">
            <v>Natural Gas</v>
          </cell>
        </row>
        <row r="5824">
          <cell r="A5824" t="str">
            <v>NY</v>
          </cell>
          <cell r="F5824">
            <v>2015</v>
          </cell>
          <cell r="N5824">
            <v>670199.70700000005</v>
          </cell>
          <cell r="R5824">
            <v>11277426.937000001</v>
          </cell>
          <cell r="S5824" t="str">
            <v>Natural Gas</v>
          </cell>
        </row>
        <row r="5825">
          <cell r="A5825" t="str">
            <v>NY</v>
          </cell>
          <cell r="F5825">
            <v>2016</v>
          </cell>
          <cell r="N5825">
            <v>529820.71699999995</v>
          </cell>
          <cell r="R5825">
            <v>8915272.6850000005</v>
          </cell>
          <cell r="S5825" t="str">
            <v>Natural Gas</v>
          </cell>
        </row>
        <row r="5826">
          <cell r="A5826" t="str">
            <v>NY</v>
          </cell>
          <cell r="F5826">
            <v>2017</v>
          </cell>
          <cell r="N5826">
            <v>419703.09</v>
          </cell>
          <cell r="R5826">
            <v>7062325.7460000003</v>
          </cell>
          <cell r="S5826" t="str">
            <v>Natural Gas</v>
          </cell>
        </row>
        <row r="5827">
          <cell r="A5827" t="str">
            <v>NY</v>
          </cell>
          <cell r="F5827">
            <v>2018</v>
          </cell>
          <cell r="N5827">
            <v>565256.93000000005</v>
          </cell>
          <cell r="R5827">
            <v>9511521.2080000006</v>
          </cell>
          <cell r="S5827" t="str">
            <v>Natural Gas</v>
          </cell>
        </row>
        <row r="5828">
          <cell r="A5828" t="str">
            <v>NY</v>
          </cell>
          <cell r="F5828">
            <v>2019</v>
          </cell>
          <cell r="N5828">
            <v>576321.37699999998</v>
          </cell>
          <cell r="R5828">
            <v>9697750.4100000001</v>
          </cell>
          <cell r="S5828" t="str">
            <v>Natural Gas</v>
          </cell>
        </row>
        <row r="5829">
          <cell r="A5829" t="str">
            <v>NY</v>
          </cell>
          <cell r="F5829">
            <v>2020</v>
          </cell>
          <cell r="N5829">
            <v>420283.59499999997</v>
          </cell>
          <cell r="R5829">
            <v>7072111.3700000001</v>
          </cell>
          <cell r="S5829" t="str">
            <v>Natural Gas</v>
          </cell>
        </row>
        <row r="5830">
          <cell r="A5830" t="str">
            <v>NY</v>
          </cell>
          <cell r="F5830">
            <v>2021</v>
          </cell>
          <cell r="N5830">
            <v>432247.11200000002</v>
          </cell>
          <cell r="R5830">
            <v>7273390.7429999998</v>
          </cell>
          <cell r="S5830" t="str">
            <v>Natural Gas</v>
          </cell>
        </row>
        <row r="5831">
          <cell r="A5831" t="str">
            <v>NY</v>
          </cell>
          <cell r="F5831">
            <v>2022</v>
          </cell>
          <cell r="N5831">
            <v>428269.13</v>
          </cell>
          <cell r="R5831">
            <v>7206442.2050000001</v>
          </cell>
          <cell r="S5831" t="str">
            <v>Natural Gas</v>
          </cell>
        </row>
        <row r="5832">
          <cell r="A5832" t="str">
            <v>NY</v>
          </cell>
          <cell r="F5832">
            <v>2023</v>
          </cell>
          <cell r="N5832">
            <v>404513.71399999998</v>
          </cell>
          <cell r="R5832">
            <v>6806718.0609999998</v>
          </cell>
          <cell r="S5832" t="str">
            <v>Natural Gas</v>
          </cell>
        </row>
        <row r="5833">
          <cell r="A5833" t="str">
            <v>NY</v>
          </cell>
          <cell r="F5833">
            <v>2009</v>
          </cell>
          <cell r="N5833">
            <v>372954.73800000001</v>
          </cell>
          <cell r="R5833">
            <v>6275679.4950000001</v>
          </cell>
          <cell r="S5833" t="str">
            <v>Natural Gas</v>
          </cell>
        </row>
        <row r="5834">
          <cell r="A5834" t="str">
            <v>NY</v>
          </cell>
          <cell r="F5834">
            <v>2010</v>
          </cell>
          <cell r="N5834">
            <v>358971.56099999999</v>
          </cell>
          <cell r="R5834">
            <v>6040417.3190000001</v>
          </cell>
          <cell r="S5834" t="str">
            <v>Natural Gas</v>
          </cell>
        </row>
        <row r="5835">
          <cell r="A5835" t="str">
            <v>NY</v>
          </cell>
          <cell r="F5835">
            <v>2011</v>
          </cell>
          <cell r="N5835">
            <v>281954.88699999999</v>
          </cell>
          <cell r="R5835">
            <v>4744457.9929999998</v>
          </cell>
          <cell r="S5835" t="str">
            <v>Natural Gas</v>
          </cell>
        </row>
        <row r="5836">
          <cell r="A5836" t="str">
            <v>NY</v>
          </cell>
          <cell r="F5836">
            <v>2012</v>
          </cell>
          <cell r="N5836">
            <v>646015.94299999997</v>
          </cell>
          <cell r="R5836">
            <v>10870458.639</v>
          </cell>
          <cell r="S5836" t="str">
            <v>Natural Gas</v>
          </cell>
        </row>
        <row r="5837">
          <cell r="A5837" t="str">
            <v>NY</v>
          </cell>
          <cell r="F5837">
            <v>2013</v>
          </cell>
          <cell r="N5837">
            <v>539665.98300000001</v>
          </cell>
          <cell r="R5837">
            <v>9080875.6150000002</v>
          </cell>
          <cell r="S5837" t="str">
            <v>Natural Gas</v>
          </cell>
        </row>
        <row r="5838">
          <cell r="A5838" t="str">
            <v>NY</v>
          </cell>
          <cell r="F5838">
            <v>2014</v>
          </cell>
          <cell r="N5838">
            <v>639596.30000000005</v>
          </cell>
          <cell r="R5838">
            <v>10762408.200999999</v>
          </cell>
          <cell r="S5838" t="str">
            <v>Natural Gas</v>
          </cell>
        </row>
        <row r="5839">
          <cell r="A5839" t="str">
            <v>NY</v>
          </cell>
          <cell r="F5839">
            <v>2015</v>
          </cell>
          <cell r="N5839">
            <v>714496.576</v>
          </cell>
          <cell r="R5839">
            <v>12022744.051000001</v>
          </cell>
          <cell r="S5839" t="str">
            <v>Natural Gas</v>
          </cell>
        </row>
        <row r="5840">
          <cell r="A5840" t="str">
            <v>NY</v>
          </cell>
          <cell r="F5840">
            <v>2016</v>
          </cell>
          <cell r="N5840">
            <v>523206.79499999998</v>
          </cell>
          <cell r="R5840">
            <v>8804029.5710000005</v>
          </cell>
          <cell r="S5840" t="str">
            <v>Natural Gas</v>
          </cell>
        </row>
        <row r="5841">
          <cell r="A5841" t="str">
            <v>NY</v>
          </cell>
          <cell r="F5841">
            <v>2017</v>
          </cell>
          <cell r="N5841">
            <v>423590.60399999999</v>
          </cell>
          <cell r="R5841">
            <v>7127751.2259999998</v>
          </cell>
          <cell r="S5841" t="str">
            <v>Natural Gas</v>
          </cell>
        </row>
        <row r="5842">
          <cell r="A5842" t="str">
            <v>NY</v>
          </cell>
          <cell r="F5842">
            <v>2018</v>
          </cell>
          <cell r="N5842">
            <v>514767.40700000001</v>
          </cell>
          <cell r="R5842">
            <v>8661922.0639999993</v>
          </cell>
          <cell r="S5842" t="str">
            <v>Natural Gas</v>
          </cell>
        </row>
        <row r="5843">
          <cell r="A5843" t="str">
            <v>NY</v>
          </cell>
          <cell r="F5843">
            <v>2019</v>
          </cell>
          <cell r="N5843">
            <v>534463.78200000001</v>
          </cell>
          <cell r="R5843">
            <v>8993427.7170000002</v>
          </cell>
          <cell r="S5843" t="str">
            <v>Natural Gas</v>
          </cell>
        </row>
        <row r="5844">
          <cell r="A5844" t="str">
            <v>NY</v>
          </cell>
          <cell r="F5844">
            <v>2020</v>
          </cell>
          <cell r="N5844">
            <v>491435.01699999999</v>
          </cell>
          <cell r="R5844">
            <v>8269395.0630000001</v>
          </cell>
          <cell r="S5844" t="str">
            <v>Natural Gas</v>
          </cell>
        </row>
        <row r="5845">
          <cell r="A5845" t="str">
            <v>NY</v>
          </cell>
          <cell r="F5845">
            <v>2021</v>
          </cell>
          <cell r="N5845">
            <v>404066.60800000001</v>
          </cell>
          <cell r="R5845">
            <v>6799236.7910000002</v>
          </cell>
          <cell r="S5845" t="str">
            <v>Natural Gas</v>
          </cell>
        </row>
        <row r="5846">
          <cell r="A5846" t="str">
            <v>NY</v>
          </cell>
          <cell r="F5846">
            <v>2022</v>
          </cell>
          <cell r="N5846">
            <v>453063.087</v>
          </cell>
          <cell r="R5846">
            <v>7623688.5109999999</v>
          </cell>
          <cell r="S5846" t="str">
            <v>Natural Gas</v>
          </cell>
        </row>
        <row r="5847">
          <cell r="A5847" t="str">
            <v>NY</v>
          </cell>
          <cell r="F5847">
            <v>2023</v>
          </cell>
          <cell r="N5847">
            <v>473253.44500000001</v>
          </cell>
          <cell r="R5847">
            <v>7963385.1799999997</v>
          </cell>
          <cell r="S5847" t="str">
            <v>Natural Gas</v>
          </cell>
        </row>
        <row r="5848">
          <cell r="A5848" t="str">
            <v>NY</v>
          </cell>
          <cell r="F5848">
            <v>2009</v>
          </cell>
          <cell r="N5848">
            <v>302248.01899999997</v>
          </cell>
          <cell r="R5848">
            <v>5085875.4819999998</v>
          </cell>
          <cell r="S5848" t="str">
            <v>Natural Gas</v>
          </cell>
        </row>
        <row r="5849">
          <cell r="A5849" t="str">
            <v>NY</v>
          </cell>
          <cell r="F5849">
            <v>2010</v>
          </cell>
          <cell r="N5849">
            <v>395523.73800000001</v>
          </cell>
          <cell r="R5849">
            <v>6655472.2580000004</v>
          </cell>
          <cell r="S5849" t="str">
            <v>Natural Gas</v>
          </cell>
        </row>
        <row r="5850">
          <cell r="A5850" t="str">
            <v>NY</v>
          </cell>
          <cell r="F5850">
            <v>2011</v>
          </cell>
          <cell r="N5850">
            <v>298365.86</v>
          </cell>
          <cell r="R5850">
            <v>5020610.4349999996</v>
          </cell>
          <cell r="S5850" t="str">
            <v>Natural Gas</v>
          </cell>
        </row>
        <row r="5851">
          <cell r="A5851" t="str">
            <v>NY</v>
          </cell>
          <cell r="F5851">
            <v>2012</v>
          </cell>
          <cell r="N5851">
            <v>562513.40500000003</v>
          </cell>
          <cell r="R5851">
            <v>9465341.7430000007</v>
          </cell>
          <cell r="S5851" t="str">
            <v>Natural Gas</v>
          </cell>
        </row>
        <row r="5852">
          <cell r="A5852" t="str">
            <v>NY</v>
          </cell>
          <cell r="F5852">
            <v>2013</v>
          </cell>
          <cell r="N5852">
            <v>606599.02300000004</v>
          </cell>
          <cell r="R5852">
            <v>10207265.970000001</v>
          </cell>
          <cell r="S5852" t="str">
            <v>Natural Gas</v>
          </cell>
        </row>
        <row r="5853">
          <cell r="A5853" t="str">
            <v>NY</v>
          </cell>
          <cell r="F5853">
            <v>2014</v>
          </cell>
          <cell r="N5853">
            <v>694817.41099999996</v>
          </cell>
          <cell r="R5853">
            <v>11691669.911</v>
          </cell>
          <cell r="S5853" t="str">
            <v>Natural Gas</v>
          </cell>
        </row>
        <row r="5854">
          <cell r="A5854" t="str">
            <v>NY</v>
          </cell>
          <cell r="F5854">
            <v>2015</v>
          </cell>
          <cell r="N5854">
            <v>713438.92599999998</v>
          </cell>
          <cell r="R5854">
            <v>12004969.035</v>
          </cell>
          <cell r="S5854" t="str">
            <v>Natural Gas</v>
          </cell>
        </row>
        <row r="5855">
          <cell r="A5855" t="str">
            <v>NY</v>
          </cell>
          <cell r="F5855">
            <v>2016</v>
          </cell>
          <cell r="N5855">
            <v>509564.29</v>
          </cell>
          <cell r="R5855">
            <v>8574375.0539999995</v>
          </cell>
          <cell r="S5855" t="str">
            <v>Natural Gas</v>
          </cell>
        </row>
        <row r="5856">
          <cell r="A5856" t="str">
            <v>NY</v>
          </cell>
          <cell r="F5856">
            <v>2017</v>
          </cell>
          <cell r="N5856">
            <v>528264.05299999996</v>
          </cell>
          <cell r="R5856">
            <v>8889065.2060000002</v>
          </cell>
          <cell r="S5856" t="str">
            <v>Natural Gas</v>
          </cell>
        </row>
        <row r="5857">
          <cell r="A5857" t="str">
            <v>NY</v>
          </cell>
          <cell r="F5857">
            <v>2018</v>
          </cell>
          <cell r="N5857">
            <v>528325.07999999996</v>
          </cell>
          <cell r="R5857">
            <v>8890042.8959999997</v>
          </cell>
          <cell r="S5857" t="str">
            <v>Natural Gas</v>
          </cell>
        </row>
        <row r="5858">
          <cell r="A5858" t="str">
            <v>NY</v>
          </cell>
          <cell r="F5858">
            <v>2019</v>
          </cell>
          <cell r="N5858">
            <v>518361.25</v>
          </cell>
          <cell r="R5858">
            <v>8722408.1170000006</v>
          </cell>
          <cell r="S5858" t="str">
            <v>Natural Gas</v>
          </cell>
        </row>
        <row r="5859">
          <cell r="A5859" t="str">
            <v>NY</v>
          </cell>
          <cell r="F5859">
            <v>2020</v>
          </cell>
          <cell r="N5859">
            <v>427599.06900000002</v>
          </cell>
          <cell r="R5859">
            <v>7195203.443</v>
          </cell>
          <cell r="S5859" t="str">
            <v>Natural Gas</v>
          </cell>
        </row>
        <row r="5860">
          <cell r="A5860" t="str">
            <v>NY</v>
          </cell>
          <cell r="F5860">
            <v>2021</v>
          </cell>
          <cell r="N5860">
            <v>337466.7</v>
          </cell>
          <cell r="R5860">
            <v>5678499.2520000003</v>
          </cell>
          <cell r="S5860" t="str">
            <v>Natural Gas</v>
          </cell>
        </row>
        <row r="5861">
          <cell r="A5861" t="str">
            <v>NY</v>
          </cell>
          <cell r="F5861">
            <v>2022</v>
          </cell>
          <cell r="N5861">
            <v>336047.174</v>
          </cell>
          <cell r="R5861">
            <v>5654637.0109999999</v>
          </cell>
          <cell r="S5861" t="str">
            <v>Natural Gas</v>
          </cell>
        </row>
        <row r="5862">
          <cell r="A5862" t="str">
            <v>NY</v>
          </cell>
          <cell r="F5862">
            <v>2023</v>
          </cell>
          <cell r="N5862">
            <v>404776.10200000001</v>
          </cell>
          <cell r="R5862">
            <v>6811130.9850000003</v>
          </cell>
          <cell r="S5862" t="str">
            <v>Natural Gas</v>
          </cell>
        </row>
        <row r="5863">
          <cell r="A5863" t="str">
            <v>NY</v>
          </cell>
          <cell r="F5863">
            <v>2009</v>
          </cell>
          <cell r="N5863">
            <v>316628.65399999998</v>
          </cell>
          <cell r="R5863">
            <v>5327863.0259999996</v>
          </cell>
          <cell r="S5863" t="str">
            <v>Natural Gas</v>
          </cell>
        </row>
        <row r="5864">
          <cell r="A5864" t="str">
            <v>NY</v>
          </cell>
          <cell r="F5864">
            <v>2010</v>
          </cell>
          <cell r="N5864">
            <v>404910.908</v>
          </cell>
          <cell r="R5864">
            <v>6813438.0599999996</v>
          </cell>
          <cell r="S5864" t="str">
            <v>Natural Gas</v>
          </cell>
        </row>
        <row r="5865">
          <cell r="A5865" t="str">
            <v>NY</v>
          </cell>
          <cell r="F5865">
            <v>2011</v>
          </cell>
          <cell r="N5865">
            <v>475693.261</v>
          </cell>
          <cell r="R5865">
            <v>8004387.8310000002</v>
          </cell>
          <cell r="S5865" t="str">
            <v>Natural Gas</v>
          </cell>
        </row>
        <row r="5866">
          <cell r="A5866" t="str">
            <v>NY</v>
          </cell>
          <cell r="F5866">
            <v>2012</v>
          </cell>
          <cell r="N5866">
            <v>553733.24800000002</v>
          </cell>
          <cell r="R5866">
            <v>9317622.0690000001</v>
          </cell>
          <cell r="S5866" t="str">
            <v>Natural Gas</v>
          </cell>
        </row>
        <row r="5867">
          <cell r="A5867" t="str">
            <v>NY</v>
          </cell>
          <cell r="F5867">
            <v>2013</v>
          </cell>
          <cell r="N5867">
            <v>601695.73100000003</v>
          </cell>
          <cell r="R5867">
            <v>10124732.563999999</v>
          </cell>
          <cell r="S5867" t="str">
            <v>Natural Gas</v>
          </cell>
        </row>
        <row r="5868">
          <cell r="A5868" t="str">
            <v>NY</v>
          </cell>
          <cell r="F5868">
            <v>2014</v>
          </cell>
          <cell r="N5868">
            <v>663836.853</v>
          </cell>
          <cell r="R5868">
            <v>11170365.787</v>
          </cell>
          <cell r="S5868" t="str">
            <v>Natural Gas</v>
          </cell>
        </row>
        <row r="5869">
          <cell r="A5869" t="str">
            <v>NY</v>
          </cell>
          <cell r="F5869">
            <v>2015</v>
          </cell>
          <cell r="N5869">
            <v>720211.26199999999</v>
          </cell>
          <cell r="R5869">
            <v>12118928.753</v>
          </cell>
          <cell r="S5869" t="str">
            <v>Natural Gas</v>
          </cell>
        </row>
        <row r="5870">
          <cell r="A5870" t="str">
            <v>NY</v>
          </cell>
          <cell r="F5870">
            <v>2016</v>
          </cell>
          <cell r="N5870">
            <v>480378.712</v>
          </cell>
          <cell r="R5870">
            <v>8083267.8169999998</v>
          </cell>
          <cell r="S5870" t="str">
            <v>Natural Gas</v>
          </cell>
        </row>
        <row r="5871">
          <cell r="A5871" t="str">
            <v>NY</v>
          </cell>
          <cell r="F5871">
            <v>2017</v>
          </cell>
          <cell r="N5871">
            <v>455618.44799999997</v>
          </cell>
          <cell r="R5871">
            <v>7666631.6780000003</v>
          </cell>
          <cell r="S5871" t="str">
            <v>Natural Gas</v>
          </cell>
        </row>
        <row r="5872">
          <cell r="A5872" t="str">
            <v>NY</v>
          </cell>
          <cell r="F5872">
            <v>2018</v>
          </cell>
          <cell r="N5872">
            <v>625721.06700000004</v>
          </cell>
          <cell r="R5872">
            <v>10528984.889</v>
          </cell>
          <cell r="S5872" t="str">
            <v>Natural Gas</v>
          </cell>
        </row>
        <row r="5873">
          <cell r="A5873" t="str">
            <v>NY</v>
          </cell>
          <cell r="F5873">
            <v>2019</v>
          </cell>
          <cell r="N5873">
            <v>512897.397</v>
          </cell>
          <cell r="R5873">
            <v>8630472.2129999995</v>
          </cell>
          <cell r="S5873" t="str">
            <v>Natural Gas</v>
          </cell>
        </row>
        <row r="5874">
          <cell r="A5874" t="str">
            <v>NY</v>
          </cell>
          <cell r="F5874">
            <v>2020</v>
          </cell>
          <cell r="N5874">
            <v>419151.66800000001</v>
          </cell>
          <cell r="R5874">
            <v>7053021.9970000004</v>
          </cell>
          <cell r="S5874" t="str">
            <v>Natural Gas</v>
          </cell>
        </row>
        <row r="5875">
          <cell r="A5875" t="str">
            <v>NY</v>
          </cell>
          <cell r="F5875">
            <v>2021</v>
          </cell>
          <cell r="N5875">
            <v>330800.68300000002</v>
          </cell>
          <cell r="R5875">
            <v>5566361.1270000003</v>
          </cell>
          <cell r="S5875" t="str">
            <v>Natural Gas</v>
          </cell>
        </row>
        <row r="5876">
          <cell r="A5876" t="str">
            <v>NY</v>
          </cell>
          <cell r="F5876">
            <v>2022</v>
          </cell>
          <cell r="N5876">
            <v>361825.66700000002</v>
          </cell>
          <cell r="R5876">
            <v>6088447.6050000004</v>
          </cell>
          <cell r="S5876" t="str">
            <v>Natural Gas</v>
          </cell>
        </row>
        <row r="5877">
          <cell r="A5877" t="str">
            <v>NY</v>
          </cell>
          <cell r="F5877">
            <v>2023</v>
          </cell>
          <cell r="N5877">
            <v>445629.77399999998</v>
          </cell>
          <cell r="R5877">
            <v>7498615.0279999999</v>
          </cell>
          <cell r="S5877" t="str">
            <v>Natural Gas</v>
          </cell>
        </row>
        <row r="5878">
          <cell r="A5878" t="str">
            <v>NY</v>
          </cell>
          <cell r="F5878">
            <v>2009</v>
          </cell>
          <cell r="N5878">
            <v>303807.62599999999</v>
          </cell>
          <cell r="R5878">
            <v>5112091.5319999997</v>
          </cell>
          <cell r="S5878" t="str">
            <v>Natural Gas</v>
          </cell>
        </row>
        <row r="5879">
          <cell r="A5879" t="str">
            <v>NY</v>
          </cell>
          <cell r="F5879">
            <v>2010</v>
          </cell>
          <cell r="N5879">
            <v>137971.95800000001</v>
          </cell>
          <cell r="R5879">
            <v>2321512.35</v>
          </cell>
          <cell r="S5879" t="str">
            <v>Natural Gas</v>
          </cell>
        </row>
        <row r="5880">
          <cell r="A5880" t="str">
            <v>NY</v>
          </cell>
          <cell r="F5880">
            <v>2011</v>
          </cell>
          <cell r="N5880">
            <v>147438.77100000001</v>
          </cell>
          <cell r="R5880">
            <v>2480981.503</v>
          </cell>
          <cell r="S5880" t="str">
            <v>Natural Gas</v>
          </cell>
        </row>
        <row r="5881">
          <cell r="A5881" t="str">
            <v>NY</v>
          </cell>
          <cell r="F5881">
            <v>2012</v>
          </cell>
          <cell r="N5881">
            <v>135135.76199999999</v>
          </cell>
          <cell r="R5881">
            <v>2273900.11</v>
          </cell>
          <cell r="S5881" t="str">
            <v>Natural Gas</v>
          </cell>
        </row>
        <row r="5882">
          <cell r="A5882" t="str">
            <v>NY</v>
          </cell>
          <cell r="F5882">
            <v>2013</v>
          </cell>
          <cell r="N5882">
            <v>179301.24799999999</v>
          </cell>
          <cell r="R5882">
            <v>3017031.3829999999</v>
          </cell>
          <cell r="S5882" t="str">
            <v>Natural Gas</v>
          </cell>
        </row>
        <row r="5883">
          <cell r="A5883" t="str">
            <v>NY</v>
          </cell>
          <cell r="F5883">
            <v>2014</v>
          </cell>
          <cell r="N5883">
            <v>29837.383000000002</v>
          </cell>
          <cell r="R5883">
            <v>502092.55300000001</v>
          </cell>
          <cell r="S5883" t="str">
            <v>Natural Gas</v>
          </cell>
        </row>
        <row r="5884">
          <cell r="A5884" t="str">
            <v>NY</v>
          </cell>
          <cell r="F5884">
            <v>2015</v>
          </cell>
          <cell r="N5884">
            <v>78899.236000000004</v>
          </cell>
          <cell r="R5884">
            <v>1327638.794</v>
          </cell>
          <cell r="S5884" t="str">
            <v>Natural Gas</v>
          </cell>
        </row>
        <row r="5885">
          <cell r="A5885" t="str">
            <v>NY</v>
          </cell>
          <cell r="F5885">
            <v>2016</v>
          </cell>
          <cell r="N5885">
            <v>33544.190999999999</v>
          </cell>
          <cell r="R5885">
            <v>564457.61600000004</v>
          </cell>
          <cell r="S5885" t="str">
            <v>Natural Gas</v>
          </cell>
        </row>
        <row r="5886">
          <cell r="A5886" t="str">
            <v>NY</v>
          </cell>
          <cell r="F5886">
            <v>2017</v>
          </cell>
          <cell r="N5886">
            <v>29867.546999999999</v>
          </cell>
          <cell r="R5886">
            <v>502588.88900000002</v>
          </cell>
          <cell r="S5886" t="str">
            <v>Natural Gas</v>
          </cell>
        </row>
        <row r="5887">
          <cell r="A5887" t="str">
            <v>NY</v>
          </cell>
          <cell r="F5887">
            <v>2018</v>
          </cell>
          <cell r="N5887">
            <v>18581.271000000001</v>
          </cell>
          <cell r="R5887">
            <v>312670.647</v>
          </cell>
          <cell r="S5887" t="str">
            <v>Natural Gas</v>
          </cell>
        </row>
        <row r="5888">
          <cell r="A5888" t="str">
            <v>NY</v>
          </cell>
          <cell r="F5888">
            <v>2019</v>
          </cell>
          <cell r="N5888">
            <v>39149.357000000004</v>
          </cell>
          <cell r="R5888">
            <v>658762.97900000005</v>
          </cell>
          <cell r="S5888" t="str">
            <v>Natural Gas</v>
          </cell>
        </row>
        <row r="5889">
          <cell r="A5889" t="str">
            <v>NY</v>
          </cell>
          <cell r="F5889">
            <v>2020</v>
          </cell>
          <cell r="N5889">
            <v>12336.61</v>
          </cell>
          <cell r="R5889">
            <v>207580.00099999999</v>
          </cell>
          <cell r="S5889" t="str">
            <v>Natural Gas</v>
          </cell>
        </row>
        <row r="5890">
          <cell r="A5890" t="str">
            <v>NY</v>
          </cell>
          <cell r="F5890">
            <v>2021</v>
          </cell>
          <cell r="N5890">
            <v>20734.378000000001</v>
          </cell>
          <cell r="R5890">
            <v>348892.12599999999</v>
          </cell>
          <cell r="S5890" t="str">
            <v>Natural Gas</v>
          </cell>
        </row>
        <row r="5891">
          <cell r="A5891" t="str">
            <v>NY</v>
          </cell>
          <cell r="F5891">
            <v>2022</v>
          </cell>
          <cell r="N5891">
            <v>47764.245999999999</v>
          </cell>
          <cell r="R5891">
            <v>803701.92</v>
          </cell>
          <cell r="S5891" t="str">
            <v>Natural Gas</v>
          </cell>
        </row>
        <row r="5892">
          <cell r="A5892" t="str">
            <v>NY</v>
          </cell>
          <cell r="F5892">
            <v>2023</v>
          </cell>
          <cell r="N5892">
            <v>115183.56200000001</v>
          </cell>
          <cell r="R5892">
            <v>1938219.395</v>
          </cell>
          <cell r="S5892" t="str">
            <v>Natural Gas</v>
          </cell>
        </row>
        <row r="5893">
          <cell r="A5893" t="str">
            <v>NY</v>
          </cell>
          <cell r="F5893">
            <v>2009</v>
          </cell>
          <cell r="N5893">
            <v>290984.94199999998</v>
          </cell>
          <cell r="R5893">
            <v>4896356.6550000003</v>
          </cell>
          <cell r="S5893" t="str">
            <v>Natural Gas</v>
          </cell>
        </row>
        <row r="5894">
          <cell r="A5894" t="str">
            <v>NY</v>
          </cell>
          <cell r="F5894">
            <v>2010</v>
          </cell>
          <cell r="N5894">
            <v>76771.89</v>
          </cell>
          <cell r="R5894">
            <v>1291783.2120000001</v>
          </cell>
          <cell r="S5894" t="str">
            <v>Natural Gas</v>
          </cell>
        </row>
        <row r="5895">
          <cell r="A5895" t="str">
            <v>NY</v>
          </cell>
          <cell r="F5895">
            <v>2011</v>
          </cell>
          <cell r="N5895">
            <v>55721.277999999998</v>
          </cell>
          <cell r="R5895">
            <v>937608.65700000001</v>
          </cell>
          <cell r="S5895" t="str">
            <v>Natural Gas</v>
          </cell>
        </row>
        <row r="5896">
          <cell r="A5896" t="str">
            <v>NY</v>
          </cell>
          <cell r="F5896">
            <v>2012</v>
          </cell>
          <cell r="N5896">
            <v>109647.046</v>
          </cell>
          <cell r="R5896">
            <v>1845020.7250000001</v>
          </cell>
          <cell r="S5896" t="str">
            <v>Natural Gas</v>
          </cell>
        </row>
        <row r="5897">
          <cell r="A5897" t="str">
            <v>NY</v>
          </cell>
          <cell r="F5897">
            <v>2013</v>
          </cell>
          <cell r="N5897">
            <v>91094.176999999996</v>
          </cell>
          <cell r="R5897">
            <v>1532828.379</v>
          </cell>
          <cell r="S5897" t="str">
            <v>Natural Gas</v>
          </cell>
        </row>
        <row r="5898">
          <cell r="A5898" t="str">
            <v>NY</v>
          </cell>
          <cell r="F5898">
            <v>2014</v>
          </cell>
          <cell r="N5898">
            <v>96684.536999999997</v>
          </cell>
          <cell r="R5898">
            <v>1626912.493</v>
          </cell>
          <cell r="S5898" t="str">
            <v>Natural Gas</v>
          </cell>
        </row>
        <row r="5899">
          <cell r="A5899" t="str">
            <v>NY</v>
          </cell>
          <cell r="F5899">
            <v>2015</v>
          </cell>
          <cell r="N5899">
            <v>24139.692999999999</v>
          </cell>
          <cell r="R5899">
            <v>406206.58</v>
          </cell>
          <cell r="S5899" t="str">
            <v>Natural Gas</v>
          </cell>
        </row>
        <row r="5900">
          <cell r="A5900" t="str">
            <v>NY</v>
          </cell>
          <cell r="F5900">
            <v>2016</v>
          </cell>
          <cell r="N5900">
            <v>16062.901</v>
          </cell>
          <cell r="R5900">
            <v>270281.745</v>
          </cell>
          <cell r="S5900" t="str">
            <v>Natural Gas</v>
          </cell>
        </row>
        <row r="5901">
          <cell r="A5901" t="str">
            <v>NY</v>
          </cell>
          <cell r="F5901">
            <v>2017</v>
          </cell>
          <cell r="N5901">
            <v>3821.145</v>
          </cell>
          <cell r="R5901">
            <v>64305.597999999998</v>
          </cell>
          <cell r="S5901" t="str">
            <v>Natural Gas</v>
          </cell>
        </row>
        <row r="5902">
          <cell r="A5902" t="str">
            <v>NY</v>
          </cell>
          <cell r="F5902">
            <v>2018</v>
          </cell>
          <cell r="N5902">
            <v>21181.798999999999</v>
          </cell>
          <cell r="R5902">
            <v>356429.30599999998</v>
          </cell>
          <cell r="S5902" t="str">
            <v>Natural Gas</v>
          </cell>
        </row>
        <row r="5903">
          <cell r="A5903" t="str">
            <v>NY</v>
          </cell>
          <cell r="F5903">
            <v>2019</v>
          </cell>
          <cell r="N5903">
            <v>6598.8249999999998</v>
          </cell>
          <cell r="R5903">
            <v>111039.749</v>
          </cell>
          <cell r="S5903" t="str">
            <v>Natural Gas</v>
          </cell>
        </row>
        <row r="5904">
          <cell r="A5904" t="str">
            <v>NY</v>
          </cell>
          <cell r="F5904">
            <v>2020</v>
          </cell>
          <cell r="N5904">
            <v>6600.4</v>
          </cell>
          <cell r="R5904">
            <v>111075.21799999999</v>
          </cell>
          <cell r="S5904" t="str">
            <v>Natural Gas</v>
          </cell>
        </row>
        <row r="5905">
          <cell r="A5905" t="str">
            <v>NY</v>
          </cell>
          <cell r="F5905">
            <v>2021</v>
          </cell>
          <cell r="N5905">
            <v>6339.1080000000002</v>
          </cell>
          <cell r="R5905">
            <v>106674.00900000001</v>
          </cell>
          <cell r="S5905" t="str">
            <v>Natural Gas</v>
          </cell>
        </row>
        <row r="5906">
          <cell r="A5906" t="str">
            <v>NY</v>
          </cell>
          <cell r="F5906">
            <v>2022</v>
          </cell>
          <cell r="N5906">
            <v>8360.6749999999993</v>
          </cell>
          <cell r="R5906">
            <v>140685.76000000001</v>
          </cell>
          <cell r="S5906" t="str">
            <v>Natural Gas</v>
          </cell>
        </row>
        <row r="5907">
          <cell r="A5907" t="str">
            <v>NY</v>
          </cell>
          <cell r="F5907">
            <v>2023</v>
          </cell>
          <cell r="N5907">
            <v>25683.19</v>
          </cell>
          <cell r="R5907">
            <v>432158.86200000002</v>
          </cell>
          <cell r="S5907" t="str">
            <v>Natural Gas</v>
          </cell>
        </row>
        <row r="5908">
          <cell r="A5908" t="str">
            <v>MA</v>
          </cell>
          <cell r="F5908">
            <v>2009</v>
          </cell>
          <cell r="N5908">
            <v>24912.027999999998</v>
          </cell>
          <cell r="R5908">
            <v>412559.22700000001</v>
          </cell>
          <cell r="S5908" t="str">
            <v>Natural Gas</v>
          </cell>
        </row>
        <row r="5909">
          <cell r="A5909" t="str">
            <v>MA</v>
          </cell>
          <cell r="F5909">
            <v>2010</v>
          </cell>
          <cell r="N5909">
            <v>46027.097000000002</v>
          </cell>
          <cell r="R5909">
            <v>774276.89300000004</v>
          </cell>
          <cell r="S5909" t="str">
            <v>Natural Gas</v>
          </cell>
        </row>
        <row r="5910">
          <cell r="A5910" t="str">
            <v>MA</v>
          </cell>
          <cell r="F5910">
            <v>2011</v>
          </cell>
          <cell r="N5910">
            <v>50978.836000000003</v>
          </cell>
          <cell r="R5910">
            <v>854757.71299999999</v>
          </cell>
          <cell r="S5910" t="str">
            <v>Natural Gas</v>
          </cell>
        </row>
        <row r="5911">
          <cell r="A5911" t="str">
            <v>MA</v>
          </cell>
          <cell r="F5911">
            <v>2012</v>
          </cell>
          <cell r="N5911">
            <v>74240.626999999993</v>
          </cell>
          <cell r="R5911">
            <v>1247126.71</v>
          </cell>
          <cell r="S5911" t="str">
            <v>Natural Gas</v>
          </cell>
        </row>
        <row r="5912">
          <cell r="A5912" t="str">
            <v>MA</v>
          </cell>
          <cell r="F5912">
            <v>2013</v>
          </cell>
          <cell r="N5912">
            <v>29053.587</v>
          </cell>
          <cell r="R5912">
            <v>465643.136</v>
          </cell>
          <cell r="S5912" t="str">
            <v>Natural Gas</v>
          </cell>
        </row>
        <row r="5913">
          <cell r="A5913" t="str">
            <v>MA</v>
          </cell>
          <cell r="F5913">
            <v>2014</v>
          </cell>
          <cell r="N5913">
            <v>52585.182999999997</v>
          </cell>
          <cell r="R5913">
            <v>831665.22499999998</v>
          </cell>
          <cell r="S5913" t="str">
            <v>Natural Gas</v>
          </cell>
        </row>
        <row r="5914">
          <cell r="A5914" t="str">
            <v>MA</v>
          </cell>
          <cell r="F5914">
            <v>2015</v>
          </cell>
          <cell r="N5914">
            <v>71861.141000000003</v>
          </cell>
          <cell r="R5914">
            <v>1195396.264</v>
          </cell>
          <cell r="S5914" t="str">
            <v>Natural Gas</v>
          </cell>
        </row>
        <row r="5915">
          <cell r="A5915" t="str">
            <v>MA</v>
          </cell>
          <cell r="F5915">
            <v>2016</v>
          </cell>
          <cell r="N5915">
            <v>49340.025000000001</v>
          </cell>
          <cell r="R5915">
            <v>826160.95499999996</v>
          </cell>
          <cell r="S5915" t="str">
            <v>Natural Gas</v>
          </cell>
        </row>
        <row r="5916">
          <cell r="A5916" t="str">
            <v>MA</v>
          </cell>
          <cell r="F5916">
            <v>2017</v>
          </cell>
          <cell r="N5916">
            <v>32051.317999999999</v>
          </cell>
          <cell r="R5916">
            <v>532086.80700000003</v>
          </cell>
          <cell r="S5916" t="str">
            <v>Natural Gas</v>
          </cell>
        </row>
        <row r="5917">
          <cell r="A5917" t="str">
            <v>MA</v>
          </cell>
          <cell r="F5917">
            <v>2018</v>
          </cell>
          <cell r="N5917">
            <v>20540.484</v>
          </cell>
          <cell r="R5917">
            <v>333484.19400000002</v>
          </cell>
          <cell r="S5917" t="str">
            <v>Natural Gas</v>
          </cell>
        </row>
        <row r="5918">
          <cell r="A5918" t="str">
            <v>MA</v>
          </cell>
          <cell r="F5918">
            <v>2019</v>
          </cell>
          <cell r="N5918">
            <v>7443.9210000000003</v>
          </cell>
          <cell r="R5918">
            <v>124135.724</v>
          </cell>
          <cell r="S5918" t="str">
            <v>Natural Gas</v>
          </cell>
        </row>
        <row r="5919">
          <cell r="A5919" t="str">
            <v>MA</v>
          </cell>
          <cell r="F5919">
            <v>2020</v>
          </cell>
          <cell r="N5919">
            <v>11177.651</v>
          </cell>
          <cell r="R5919">
            <v>187712.413</v>
          </cell>
          <cell r="S5919" t="str">
            <v>Natural Gas</v>
          </cell>
        </row>
        <row r="5920">
          <cell r="A5920" t="str">
            <v>MA</v>
          </cell>
          <cell r="F5920">
            <v>2021</v>
          </cell>
          <cell r="N5920">
            <v>13427.871999999999</v>
          </cell>
          <cell r="R5920">
            <v>225642.96100000001</v>
          </cell>
          <cell r="S5920" t="str">
            <v>Natural Gas</v>
          </cell>
        </row>
        <row r="5921">
          <cell r="A5921" t="str">
            <v>MA</v>
          </cell>
          <cell r="F5921">
            <v>2022</v>
          </cell>
          <cell r="N5921">
            <v>12741.117</v>
          </cell>
          <cell r="R5921">
            <v>213342.35399999999</v>
          </cell>
          <cell r="S5921" t="str">
            <v>Natural Gas</v>
          </cell>
        </row>
        <row r="5922">
          <cell r="A5922" t="str">
            <v>MA</v>
          </cell>
          <cell r="F5922">
            <v>2023</v>
          </cell>
          <cell r="S5922" t="str">
            <v>Natural Gas</v>
          </cell>
        </row>
        <row r="5923">
          <cell r="A5923" t="str">
            <v>NY</v>
          </cell>
          <cell r="F5923">
            <v>2009</v>
          </cell>
          <cell r="N5923">
            <v>753.505</v>
          </cell>
          <cell r="R5923">
            <v>12648.451999999999</v>
          </cell>
          <cell r="S5923" t="str">
            <v>Natural Gas</v>
          </cell>
        </row>
        <row r="5924">
          <cell r="A5924" t="str">
            <v>NY</v>
          </cell>
          <cell r="F5924">
            <v>2010</v>
          </cell>
          <cell r="N5924">
            <v>3138.3029999999999</v>
          </cell>
          <cell r="R5924">
            <v>52811.512999999999</v>
          </cell>
          <cell r="S5924" t="str">
            <v>Natural Gas</v>
          </cell>
        </row>
        <row r="5925">
          <cell r="A5925" t="str">
            <v>NY</v>
          </cell>
          <cell r="F5925">
            <v>2011</v>
          </cell>
          <cell r="N5925">
            <v>1980.607</v>
          </cell>
          <cell r="R5925">
            <v>33326.421000000002</v>
          </cell>
          <cell r="S5925" t="str">
            <v>Natural Gas</v>
          </cell>
        </row>
        <row r="5926">
          <cell r="A5926" t="str">
            <v>NY</v>
          </cell>
          <cell r="F5926">
            <v>2012</v>
          </cell>
          <cell r="N5926">
            <v>3468.8110000000001</v>
          </cell>
          <cell r="R5926">
            <v>58363.538</v>
          </cell>
          <cell r="S5926" t="str">
            <v>Natural Gas</v>
          </cell>
        </row>
        <row r="5927">
          <cell r="A5927" t="str">
            <v>NY</v>
          </cell>
          <cell r="F5927">
            <v>2013</v>
          </cell>
          <cell r="N5927">
            <v>1641.742</v>
          </cell>
          <cell r="R5927">
            <v>27621.146000000001</v>
          </cell>
          <cell r="S5927" t="str">
            <v>Natural Gas</v>
          </cell>
        </row>
        <row r="5928">
          <cell r="A5928" t="str">
            <v>NY</v>
          </cell>
          <cell r="F5928">
            <v>2014</v>
          </cell>
          <cell r="N5928">
            <v>1044.856</v>
          </cell>
          <cell r="R5928">
            <v>17579.496999999999</v>
          </cell>
          <cell r="S5928" t="str">
            <v>Natural Gas</v>
          </cell>
        </row>
        <row r="5929">
          <cell r="A5929" t="str">
            <v>NY</v>
          </cell>
          <cell r="F5929">
            <v>2015</v>
          </cell>
          <cell r="N5929">
            <v>1791.355</v>
          </cell>
          <cell r="R5929">
            <v>30142.473000000002</v>
          </cell>
          <cell r="S5929" t="str">
            <v>Natural Gas</v>
          </cell>
        </row>
        <row r="5930">
          <cell r="A5930" t="str">
            <v>NY</v>
          </cell>
          <cell r="F5930">
            <v>2016</v>
          </cell>
          <cell r="N5930">
            <v>2268.2130000000002</v>
          </cell>
          <cell r="R5930">
            <v>38167.279999999999</v>
          </cell>
          <cell r="S5930" t="str">
            <v>Natural Gas</v>
          </cell>
        </row>
        <row r="5931">
          <cell r="A5931" t="str">
            <v>NY</v>
          </cell>
          <cell r="F5931">
            <v>2017</v>
          </cell>
          <cell r="N5931">
            <v>2855.7759999999998</v>
          </cell>
          <cell r="R5931">
            <v>48053.786</v>
          </cell>
          <cell r="S5931" t="str">
            <v>Natural Gas</v>
          </cell>
        </row>
        <row r="5932">
          <cell r="A5932" t="str">
            <v>NY</v>
          </cell>
          <cell r="F5932">
            <v>2018</v>
          </cell>
          <cell r="N5932">
            <v>1004.885</v>
          </cell>
          <cell r="R5932">
            <v>16911.316999999999</v>
          </cell>
          <cell r="S5932" t="str">
            <v>Natural Gas</v>
          </cell>
        </row>
        <row r="5933">
          <cell r="A5933" t="str">
            <v>NY</v>
          </cell>
          <cell r="F5933">
            <v>2019</v>
          </cell>
          <cell r="N5933">
            <v>803.55799999999999</v>
          </cell>
          <cell r="R5933">
            <v>13519.895</v>
          </cell>
          <cell r="S5933" t="str">
            <v>Natural Gas</v>
          </cell>
        </row>
        <row r="5934">
          <cell r="A5934" t="str">
            <v>NY</v>
          </cell>
          <cell r="F5934">
            <v>2020</v>
          </cell>
          <cell r="N5934">
            <v>679.07399999999996</v>
          </cell>
          <cell r="R5934">
            <v>11426.832</v>
          </cell>
          <cell r="S5934" t="str">
            <v>Natural Gas</v>
          </cell>
        </row>
        <row r="5935">
          <cell r="A5935" t="str">
            <v>NY</v>
          </cell>
          <cell r="F5935">
            <v>2021</v>
          </cell>
          <cell r="N5935">
            <v>8680.2119999999995</v>
          </cell>
          <cell r="R5935">
            <v>146068.50399999999</v>
          </cell>
          <cell r="S5935" t="str">
            <v>Natural Gas</v>
          </cell>
        </row>
        <row r="5936">
          <cell r="A5936" t="str">
            <v>NY</v>
          </cell>
          <cell r="F5936">
            <v>2022</v>
          </cell>
          <cell r="N5936">
            <v>292.56700000000001</v>
          </cell>
          <cell r="R5936">
            <v>4921.75</v>
          </cell>
          <cell r="S5936" t="str">
            <v>Natural Gas</v>
          </cell>
        </row>
        <row r="5937">
          <cell r="A5937" t="str">
            <v>NY</v>
          </cell>
          <cell r="F5937">
            <v>2023</v>
          </cell>
          <cell r="N5937">
            <v>11273.405000000001</v>
          </cell>
          <cell r="R5937">
            <v>189702.14799999999</v>
          </cell>
          <cell r="S5937" t="str">
            <v>Natural Gas</v>
          </cell>
        </row>
        <row r="5938">
          <cell r="A5938" t="str">
            <v>NY</v>
          </cell>
          <cell r="F5938">
            <v>2009</v>
          </cell>
          <cell r="N5938">
            <v>15719.225</v>
          </cell>
          <cell r="R5938">
            <v>264456.15000000002</v>
          </cell>
          <cell r="S5938" t="str">
            <v>Natural Gas</v>
          </cell>
        </row>
        <row r="5939">
          <cell r="A5939" t="str">
            <v>NY</v>
          </cell>
          <cell r="F5939">
            <v>2010</v>
          </cell>
          <cell r="N5939">
            <v>17960.924999999999</v>
          </cell>
          <cell r="R5939">
            <v>302142.65000000002</v>
          </cell>
          <cell r="S5939" t="str">
            <v>Natural Gas</v>
          </cell>
        </row>
        <row r="5940">
          <cell r="A5940" t="str">
            <v>NY</v>
          </cell>
          <cell r="F5940">
            <v>2011</v>
          </cell>
          <cell r="N5940">
            <v>40143.574999999997</v>
          </cell>
          <cell r="R5940">
            <v>675272.7</v>
          </cell>
          <cell r="S5940" t="str">
            <v>Natural Gas</v>
          </cell>
        </row>
        <row r="5941">
          <cell r="A5941" t="str">
            <v>NY</v>
          </cell>
          <cell r="F5941">
            <v>2012</v>
          </cell>
          <cell r="N5941">
            <v>50681.425000000003</v>
          </cell>
          <cell r="R5941">
            <v>852529.2</v>
          </cell>
          <cell r="S5941" t="str">
            <v>Natural Gas</v>
          </cell>
        </row>
        <row r="5942">
          <cell r="A5942" t="str">
            <v>NY</v>
          </cell>
          <cell r="F5942">
            <v>2013</v>
          </cell>
          <cell r="N5942">
            <v>21543.625</v>
          </cell>
          <cell r="R5942">
            <v>362386.35</v>
          </cell>
          <cell r="S5942" t="str">
            <v>Natural Gas</v>
          </cell>
        </row>
        <row r="5943">
          <cell r="A5943" t="str">
            <v>NY</v>
          </cell>
          <cell r="F5943">
            <v>2014</v>
          </cell>
          <cell r="N5943">
            <v>5713.951</v>
          </cell>
          <cell r="R5943">
            <v>96117.290999999997</v>
          </cell>
          <cell r="S5943" t="str">
            <v>Natural Gas</v>
          </cell>
        </row>
        <row r="5944">
          <cell r="A5944" t="str">
            <v>NY</v>
          </cell>
          <cell r="F5944">
            <v>2015</v>
          </cell>
          <cell r="N5944">
            <v>18451.350999999999</v>
          </cell>
          <cell r="R5944">
            <v>310461.70400000003</v>
          </cell>
          <cell r="S5944" t="str">
            <v>Natural Gas</v>
          </cell>
        </row>
        <row r="5945">
          <cell r="A5945" t="str">
            <v>NY</v>
          </cell>
          <cell r="F5945">
            <v>2016</v>
          </cell>
          <cell r="N5945">
            <v>26397.075000000001</v>
          </cell>
          <cell r="R5945">
            <v>444189.52500000002</v>
          </cell>
          <cell r="S5945" t="str">
            <v>Natural Gas</v>
          </cell>
        </row>
        <row r="5946">
          <cell r="A5946" t="str">
            <v>NY</v>
          </cell>
          <cell r="F5946">
            <v>2017</v>
          </cell>
          <cell r="N5946">
            <v>11352.15</v>
          </cell>
          <cell r="R5946">
            <v>191026.97500000001</v>
          </cell>
          <cell r="S5946" t="str">
            <v>Natural Gas</v>
          </cell>
        </row>
        <row r="5947">
          <cell r="A5947" t="str">
            <v>NY</v>
          </cell>
          <cell r="F5947">
            <v>2018</v>
          </cell>
          <cell r="N5947">
            <v>19420.045999999998</v>
          </cell>
          <cell r="R5947">
            <v>326890.446</v>
          </cell>
          <cell r="S5947" t="str">
            <v>Natural Gas</v>
          </cell>
        </row>
        <row r="5948">
          <cell r="A5948" t="str">
            <v>NY</v>
          </cell>
          <cell r="F5948">
            <v>2019</v>
          </cell>
          <cell r="N5948">
            <v>5086.2269999999999</v>
          </cell>
          <cell r="R5948">
            <v>85591.612999999998</v>
          </cell>
          <cell r="S5948" t="str">
            <v>Natural Gas</v>
          </cell>
        </row>
        <row r="5949">
          <cell r="A5949" t="str">
            <v>NY</v>
          </cell>
          <cell r="F5949">
            <v>2020</v>
          </cell>
          <cell r="N5949">
            <v>3843.732</v>
          </cell>
          <cell r="R5949">
            <v>64677.203999999998</v>
          </cell>
          <cell r="S5949" t="str">
            <v>Natural Gas</v>
          </cell>
        </row>
        <row r="5950">
          <cell r="A5950" t="str">
            <v>NY</v>
          </cell>
          <cell r="F5950">
            <v>2021</v>
          </cell>
          <cell r="N5950">
            <v>8985.5329999999994</v>
          </cell>
          <cell r="R5950">
            <v>151249.59899999999</v>
          </cell>
          <cell r="S5950" t="str">
            <v>Natural Gas</v>
          </cell>
        </row>
        <row r="5951">
          <cell r="A5951" t="str">
            <v>NY</v>
          </cell>
          <cell r="F5951">
            <v>2022</v>
          </cell>
          <cell r="N5951">
            <v>1345.7750000000001</v>
          </cell>
          <cell r="R5951">
            <v>22651.751</v>
          </cell>
          <cell r="S5951" t="str">
            <v>Natural Gas</v>
          </cell>
        </row>
        <row r="5952">
          <cell r="A5952" t="str">
            <v>NY</v>
          </cell>
          <cell r="F5952">
            <v>2023</v>
          </cell>
          <cell r="N5952">
            <v>3454.1590000000001</v>
          </cell>
          <cell r="R5952">
            <v>58134.733</v>
          </cell>
          <cell r="S5952" t="str">
            <v>Natural Gas</v>
          </cell>
        </row>
        <row r="5953">
          <cell r="A5953" t="str">
            <v>CT</v>
          </cell>
          <cell r="F5953">
            <v>2009</v>
          </cell>
          <cell r="N5953">
            <v>87315.009000000005</v>
          </cell>
          <cell r="R5953">
            <v>1462909.4979999999</v>
          </cell>
          <cell r="S5953" t="str">
            <v>Natural Gas</v>
          </cell>
        </row>
        <row r="5954">
          <cell r="A5954" t="str">
            <v>CT</v>
          </cell>
          <cell r="F5954">
            <v>2010</v>
          </cell>
          <cell r="N5954">
            <v>93122.474000000002</v>
          </cell>
          <cell r="R5954">
            <v>1564972.699</v>
          </cell>
          <cell r="S5954" t="str">
            <v>Natural Gas</v>
          </cell>
        </row>
        <row r="5955">
          <cell r="A5955" t="str">
            <v>CT</v>
          </cell>
          <cell r="F5955">
            <v>2011</v>
          </cell>
          <cell r="N5955">
            <v>45773.252999999997</v>
          </cell>
          <cell r="R5955">
            <v>769209.07900000003</v>
          </cell>
          <cell r="S5955" t="str">
            <v>Natural Gas</v>
          </cell>
        </row>
        <row r="5956">
          <cell r="A5956" t="str">
            <v>CT</v>
          </cell>
          <cell r="F5956">
            <v>2012</v>
          </cell>
          <cell r="N5956">
            <v>31600.866999999998</v>
          </cell>
          <cell r="R5956">
            <v>530037.70200000005</v>
          </cell>
          <cell r="S5956" t="str">
            <v>Natural Gas</v>
          </cell>
        </row>
        <row r="5957">
          <cell r="A5957" t="str">
            <v>CT</v>
          </cell>
          <cell r="F5957">
            <v>2013</v>
          </cell>
          <cell r="N5957">
            <v>60494.425000000003</v>
          </cell>
          <cell r="R5957">
            <v>1012473.357</v>
          </cell>
          <cell r="S5957" t="str">
            <v>Natural Gas</v>
          </cell>
        </row>
        <row r="5958">
          <cell r="A5958" t="str">
            <v>CT</v>
          </cell>
          <cell r="F5958">
            <v>2014</v>
          </cell>
          <cell r="N5958">
            <v>4058.951</v>
          </cell>
          <cell r="R5958">
            <v>50027.523000000001</v>
          </cell>
          <cell r="S5958" t="str">
            <v>Natural Gas</v>
          </cell>
        </row>
        <row r="5959">
          <cell r="A5959" t="str">
            <v>CT</v>
          </cell>
          <cell r="F5959">
            <v>2015</v>
          </cell>
          <cell r="N5959">
            <v>664.70100000000002</v>
          </cell>
          <cell r="R5959">
            <v>8192.384</v>
          </cell>
          <cell r="S5959" t="str">
            <v>Natural Gas</v>
          </cell>
        </row>
        <row r="5960">
          <cell r="A5960" t="str">
            <v>CT</v>
          </cell>
          <cell r="F5960">
            <v>2016</v>
          </cell>
          <cell r="N5960">
            <v>2317.4679999999998</v>
          </cell>
          <cell r="R5960">
            <v>35242.11</v>
          </cell>
          <cell r="S5960" t="str">
            <v>Natural Gas</v>
          </cell>
        </row>
        <row r="5961">
          <cell r="A5961" t="str">
            <v>CT</v>
          </cell>
          <cell r="F5961">
            <v>2017</v>
          </cell>
          <cell r="N5961">
            <v>40761.71</v>
          </cell>
          <cell r="R5961">
            <v>685862.89</v>
          </cell>
          <cell r="S5961" t="str">
            <v>Natural Gas</v>
          </cell>
        </row>
        <row r="5962">
          <cell r="A5962" t="str">
            <v>CT</v>
          </cell>
          <cell r="F5962">
            <v>2018</v>
          </cell>
          <cell r="N5962">
            <v>60479.59</v>
          </cell>
          <cell r="R5962">
            <v>1017690.894</v>
          </cell>
          <cell r="S5962" t="str">
            <v>Natural Gas</v>
          </cell>
        </row>
        <row r="5963">
          <cell r="A5963" t="str">
            <v>CT</v>
          </cell>
          <cell r="F5963">
            <v>2019</v>
          </cell>
          <cell r="N5963">
            <v>71793.17</v>
          </cell>
          <cell r="R5963">
            <v>1208028.4950000001</v>
          </cell>
          <cell r="S5963" t="str">
            <v>Natural Gas</v>
          </cell>
        </row>
        <row r="5964">
          <cell r="A5964" t="str">
            <v>CT</v>
          </cell>
          <cell r="F5964">
            <v>2020</v>
          </cell>
          <cell r="N5964">
            <v>58569.66</v>
          </cell>
          <cell r="R5964">
            <v>985538.77800000005</v>
          </cell>
          <cell r="S5964" t="str">
            <v>Natural Gas</v>
          </cell>
        </row>
        <row r="5965">
          <cell r="A5965" t="str">
            <v>CT</v>
          </cell>
          <cell r="F5965">
            <v>2021</v>
          </cell>
          <cell r="N5965">
            <v>79889.998999999996</v>
          </cell>
          <cell r="R5965">
            <v>1344309.5290000001</v>
          </cell>
          <cell r="S5965" t="str">
            <v>Natural Gas</v>
          </cell>
        </row>
        <row r="5966">
          <cell r="A5966" t="str">
            <v>CT</v>
          </cell>
          <cell r="F5966">
            <v>2022</v>
          </cell>
          <cell r="N5966">
            <v>48863.847000000002</v>
          </cell>
          <cell r="R5966">
            <v>822259.75</v>
          </cell>
          <cell r="S5966" t="str">
            <v>Natural Gas</v>
          </cell>
        </row>
        <row r="5967">
          <cell r="A5967" t="str">
            <v>CT</v>
          </cell>
          <cell r="F5967">
            <v>2023</v>
          </cell>
          <cell r="N5967">
            <v>87693.539000000004</v>
          </cell>
          <cell r="R5967">
            <v>1475589.9839999999</v>
          </cell>
          <cell r="S5967" t="str">
            <v>Natural Gas</v>
          </cell>
        </row>
        <row r="5968">
          <cell r="A5968" t="str">
            <v>PA</v>
          </cell>
          <cell r="F5968">
            <v>2022</v>
          </cell>
          <cell r="N5968">
            <v>1244884.5530000001</v>
          </cell>
          <cell r="R5968">
            <v>10436349.596999999</v>
          </cell>
          <cell r="S5968" t="str">
            <v>Coal</v>
          </cell>
        </row>
        <row r="5969">
          <cell r="A5969" t="str">
            <v>PA</v>
          </cell>
          <cell r="F5969">
            <v>2023</v>
          </cell>
          <cell r="N5969">
            <v>1243314.422</v>
          </cell>
          <cell r="R5969">
            <v>10408252.588</v>
          </cell>
          <cell r="S5969" t="str">
            <v>Coal</v>
          </cell>
        </row>
        <row r="5970">
          <cell r="A5970" t="str">
            <v>PA</v>
          </cell>
          <cell r="F5970">
            <v>2022</v>
          </cell>
          <cell r="R5970">
            <v>528582.52300000004</v>
          </cell>
          <cell r="S5970" t="str">
            <v>Natural Gas</v>
          </cell>
        </row>
        <row r="5971">
          <cell r="A5971" t="str">
            <v>PA</v>
          </cell>
          <cell r="F5971">
            <v>2023</v>
          </cell>
          <cell r="R5971">
            <v>192474.45699999999</v>
          </cell>
          <cell r="S5971" t="str">
            <v>Natural Gas</v>
          </cell>
        </row>
        <row r="5972">
          <cell r="A5972" t="str">
            <v>PA</v>
          </cell>
          <cell r="F5972">
            <v>2022</v>
          </cell>
          <cell r="R5972">
            <v>668625.43799999997</v>
          </cell>
          <cell r="S5972" t="str">
            <v>Natural Gas</v>
          </cell>
        </row>
        <row r="5973">
          <cell r="A5973" t="str">
            <v>PA</v>
          </cell>
          <cell r="F5973">
            <v>2023</v>
          </cell>
          <cell r="R5973">
            <v>574534.304</v>
          </cell>
          <cell r="S5973" t="str">
            <v>Natural Gas</v>
          </cell>
        </row>
        <row r="5974">
          <cell r="A5974" t="str">
            <v>NJ</v>
          </cell>
          <cell r="F5974">
            <v>2009</v>
          </cell>
          <cell r="N5974">
            <v>19336.994999999999</v>
          </cell>
          <cell r="R5974">
            <v>307990.864</v>
          </cell>
          <cell r="S5974" t="str">
            <v>Natural Gas</v>
          </cell>
        </row>
        <row r="5975">
          <cell r="A5975" t="str">
            <v>NJ</v>
          </cell>
          <cell r="F5975">
            <v>2010</v>
          </cell>
          <cell r="N5975">
            <v>81201.126999999993</v>
          </cell>
          <cell r="R5975">
            <v>1360003.4580000001</v>
          </cell>
          <cell r="S5975" t="str">
            <v>Natural Gas</v>
          </cell>
        </row>
        <row r="5976">
          <cell r="A5976" t="str">
            <v>NJ</v>
          </cell>
          <cell r="F5976">
            <v>2011</v>
          </cell>
          <cell r="N5976">
            <v>84748.646999999997</v>
          </cell>
          <cell r="R5976">
            <v>1425638.892</v>
          </cell>
          <cell r="S5976" t="str">
            <v>Natural Gas</v>
          </cell>
        </row>
        <row r="5977">
          <cell r="A5977" t="str">
            <v>NJ</v>
          </cell>
          <cell r="F5977">
            <v>2020</v>
          </cell>
          <cell r="N5977">
            <v>59143.822999999997</v>
          </cell>
          <cell r="R5977">
            <v>995228.60699999996</v>
          </cell>
          <cell r="S5977" t="str">
            <v>Natural Gas</v>
          </cell>
        </row>
        <row r="5978">
          <cell r="A5978" t="str">
            <v>NJ</v>
          </cell>
          <cell r="F5978">
            <v>2021</v>
          </cell>
          <cell r="N5978">
            <v>68795.004000000001</v>
          </cell>
          <cell r="R5978">
            <v>1157573.827</v>
          </cell>
          <cell r="S5978" t="str">
            <v>Natural Gas</v>
          </cell>
        </row>
        <row r="5979">
          <cell r="A5979" t="str">
            <v>NJ</v>
          </cell>
          <cell r="F5979">
            <v>2022</v>
          </cell>
          <cell r="N5979">
            <v>93788.142999999996</v>
          </cell>
          <cell r="R5979">
            <v>1572128.352</v>
          </cell>
          <cell r="S5979" t="str">
            <v>Natural Gas</v>
          </cell>
        </row>
        <row r="5980">
          <cell r="A5980" t="str">
            <v>NJ</v>
          </cell>
          <cell r="F5980">
            <v>2023</v>
          </cell>
          <cell r="N5980">
            <v>60796.101999999999</v>
          </cell>
          <cell r="R5980">
            <v>1017873.928</v>
          </cell>
          <cell r="S5980" t="str">
            <v>Natural Gas</v>
          </cell>
        </row>
        <row r="5981">
          <cell r="A5981" t="str">
            <v>NJ</v>
          </cell>
          <cell r="F5981">
            <v>2009</v>
          </cell>
          <cell r="N5981">
            <v>18794.338</v>
          </cell>
          <cell r="R5981">
            <v>300450.14600000001</v>
          </cell>
          <cell r="S5981" t="str">
            <v>Natural Gas</v>
          </cell>
        </row>
        <row r="5982">
          <cell r="A5982" t="str">
            <v>NJ</v>
          </cell>
          <cell r="F5982">
            <v>2010</v>
          </cell>
          <cell r="N5982">
            <v>74834.048999999999</v>
          </cell>
          <cell r="R5982">
            <v>1252259.165</v>
          </cell>
          <cell r="S5982" t="str">
            <v>Natural Gas</v>
          </cell>
        </row>
        <row r="5983">
          <cell r="A5983" t="str">
            <v>NJ</v>
          </cell>
          <cell r="F5983">
            <v>2011</v>
          </cell>
          <cell r="N5983">
            <v>77940.635999999999</v>
          </cell>
          <cell r="R5983">
            <v>1310177.8959999999</v>
          </cell>
          <cell r="S5983" t="str">
            <v>Natural Gas</v>
          </cell>
        </row>
        <row r="5984">
          <cell r="A5984" t="str">
            <v>NJ</v>
          </cell>
          <cell r="F5984">
            <v>2020</v>
          </cell>
          <cell r="N5984">
            <v>56374.421000000002</v>
          </cell>
          <cell r="R5984">
            <v>948632.24</v>
          </cell>
          <cell r="S5984" t="str">
            <v>Natural Gas</v>
          </cell>
        </row>
        <row r="5985">
          <cell r="A5985" t="str">
            <v>NJ</v>
          </cell>
          <cell r="F5985">
            <v>2021</v>
          </cell>
          <cell r="N5985">
            <v>65543.505000000005</v>
          </cell>
          <cell r="R5985">
            <v>1102884.531</v>
          </cell>
          <cell r="S5985" t="str">
            <v>Natural Gas</v>
          </cell>
        </row>
        <row r="5986">
          <cell r="A5986" t="str">
            <v>NJ</v>
          </cell>
          <cell r="F5986">
            <v>2022</v>
          </cell>
          <cell r="N5986">
            <v>94972.505999999994</v>
          </cell>
          <cell r="R5986">
            <v>1567510.855</v>
          </cell>
          <cell r="S5986" t="str">
            <v>Natural Gas</v>
          </cell>
        </row>
        <row r="5987">
          <cell r="A5987" t="str">
            <v>NJ</v>
          </cell>
          <cell r="F5987">
            <v>2023</v>
          </cell>
          <cell r="N5987">
            <v>59202.934999999998</v>
          </cell>
          <cell r="R5987">
            <v>992510.12600000005</v>
          </cell>
          <cell r="S5987" t="str">
            <v>Natural Gas</v>
          </cell>
        </row>
        <row r="5988">
          <cell r="A5988" t="str">
            <v>PA</v>
          </cell>
          <cell r="F5988">
            <v>2022</v>
          </cell>
          <cell r="N5988">
            <v>643316.32799999998</v>
          </cell>
          <cell r="R5988">
            <v>10825026.280999999</v>
          </cell>
          <cell r="S5988" t="str">
            <v>Natural Gas</v>
          </cell>
        </row>
        <row r="5989">
          <cell r="A5989" t="str">
            <v>PA</v>
          </cell>
          <cell r="F5989">
            <v>2023</v>
          </cell>
          <cell r="N5989">
            <v>329967.24599999998</v>
          </cell>
          <cell r="R5989">
            <v>5550377.023</v>
          </cell>
          <cell r="S5989" t="str">
            <v>Natural Gas</v>
          </cell>
        </row>
        <row r="5990">
          <cell r="A5990" t="str">
            <v>PA</v>
          </cell>
          <cell r="F5990">
            <v>2022</v>
          </cell>
          <cell r="N5990">
            <v>55153.981</v>
          </cell>
          <cell r="R5990">
            <v>2033886.875</v>
          </cell>
          <cell r="S5990" t="str">
            <v>Natural Gas</v>
          </cell>
        </row>
        <row r="5991">
          <cell r="A5991" t="str">
            <v>PA</v>
          </cell>
          <cell r="F5991">
            <v>2023</v>
          </cell>
          <cell r="N5991">
            <v>127851.09600000001</v>
          </cell>
          <cell r="R5991">
            <v>2148844.8810000001</v>
          </cell>
          <cell r="S5991" t="str">
            <v>Natural Gas</v>
          </cell>
        </row>
        <row r="5992">
          <cell r="A5992" t="str">
            <v>MA</v>
          </cell>
          <cell r="F5992">
            <v>2009</v>
          </cell>
          <cell r="N5992">
            <v>104646.29700000001</v>
          </cell>
          <cell r="R5992">
            <v>1760882.602</v>
          </cell>
          <cell r="S5992" t="str">
            <v>Natural Gas</v>
          </cell>
        </row>
        <row r="5993">
          <cell r="A5993" t="str">
            <v>MA</v>
          </cell>
          <cell r="F5993">
            <v>2010</v>
          </cell>
          <cell r="N5993">
            <v>196733.96100000001</v>
          </cell>
          <cell r="R5993">
            <v>3310410.0150000001</v>
          </cell>
          <cell r="S5993" t="str">
            <v>Natural Gas</v>
          </cell>
        </row>
        <row r="5994">
          <cell r="A5994" t="str">
            <v>MA</v>
          </cell>
          <cell r="F5994">
            <v>2011</v>
          </cell>
          <cell r="N5994">
            <v>104982.171</v>
          </cell>
          <cell r="R5994">
            <v>1766516.5549999999</v>
          </cell>
          <cell r="S5994" t="str">
            <v>Natural Gas</v>
          </cell>
        </row>
        <row r="5995">
          <cell r="A5995" t="str">
            <v>MA</v>
          </cell>
          <cell r="F5995">
            <v>2012</v>
          </cell>
          <cell r="N5995">
            <v>191311.70600000001</v>
          </cell>
          <cell r="R5995">
            <v>3219176.4959999998</v>
          </cell>
          <cell r="S5995" t="str">
            <v>Natural Gas</v>
          </cell>
        </row>
        <row r="5996">
          <cell r="A5996" t="str">
            <v>MA</v>
          </cell>
          <cell r="F5996">
            <v>2013</v>
          </cell>
          <cell r="N5996">
            <v>104200.31</v>
          </cell>
          <cell r="R5996">
            <v>1753386.5870000001</v>
          </cell>
          <cell r="S5996" t="str">
            <v>Natural Gas</v>
          </cell>
        </row>
        <row r="5997">
          <cell r="A5997" t="str">
            <v>MA</v>
          </cell>
          <cell r="F5997">
            <v>2014</v>
          </cell>
          <cell r="N5997">
            <v>226700.34299999999</v>
          </cell>
          <cell r="R5997">
            <v>3814639.8309999998</v>
          </cell>
          <cell r="S5997" t="str">
            <v>Natural Gas</v>
          </cell>
        </row>
        <row r="5998">
          <cell r="A5998" t="str">
            <v>MA</v>
          </cell>
          <cell r="F5998">
            <v>2015</v>
          </cell>
          <cell r="N5998">
            <v>237455.6</v>
          </cell>
          <cell r="R5998">
            <v>3995700.6510000001</v>
          </cell>
          <cell r="S5998" t="str">
            <v>Natural Gas</v>
          </cell>
        </row>
        <row r="5999">
          <cell r="A5999" t="str">
            <v>MA</v>
          </cell>
          <cell r="F5999">
            <v>2016</v>
          </cell>
          <cell r="N5999">
            <v>47497.947</v>
          </cell>
          <cell r="R5999">
            <v>799262.946</v>
          </cell>
          <cell r="S5999" t="str">
            <v>Natural Gas</v>
          </cell>
        </row>
        <row r="6000">
          <cell r="A6000" t="str">
            <v>MA</v>
          </cell>
          <cell r="F6000">
            <v>2017</v>
          </cell>
          <cell r="N6000">
            <v>111916.83500000001</v>
          </cell>
          <cell r="R6000">
            <v>1883200.9650000001</v>
          </cell>
          <cell r="S6000" t="str">
            <v>Natural Gas</v>
          </cell>
        </row>
        <row r="6001">
          <cell r="A6001" t="str">
            <v>MA</v>
          </cell>
          <cell r="F6001">
            <v>2018</v>
          </cell>
          <cell r="N6001">
            <v>122578.84</v>
          </cell>
          <cell r="R6001">
            <v>2062625.625</v>
          </cell>
          <cell r="S6001" t="str">
            <v>Natural Gas</v>
          </cell>
        </row>
        <row r="6002">
          <cell r="A6002" t="str">
            <v>MA</v>
          </cell>
          <cell r="F6002">
            <v>2019</v>
          </cell>
          <cell r="N6002">
            <v>107838.20299999999</v>
          </cell>
          <cell r="R6002">
            <v>1814557.2069999999</v>
          </cell>
          <cell r="S6002" t="str">
            <v>Natural Gas</v>
          </cell>
        </row>
        <row r="6003">
          <cell r="A6003" t="str">
            <v>MA</v>
          </cell>
          <cell r="F6003">
            <v>2020</v>
          </cell>
          <cell r="N6003">
            <v>104361.76300000001</v>
          </cell>
          <cell r="R6003">
            <v>1756061.57</v>
          </cell>
          <cell r="S6003" t="str">
            <v>Natural Gas</v>
          </cell>
        </row>
        <row r="6004">
          <cell r="A6004" t="str">
            <v>MA</v>
          </cell>
          <cell r="F6004">
            <v>2021</v>
          </cell>
          <cell r="N6004">
            <v>130000.09</v>
          </cell>
          <cell r="R6004">
            <v>2187527.0830000001</v>
          </cell>
          <cell r="S6004" t="str">
            <v>Natural Gas</v>
          </cell>
        </row>
        <row r="6005">
          <cell r="A6005" t="str">
            <v>MA</v>
          </cell>
          <cell r="F6005">
            <v>2022</v>
          </cell>
          <cell r="N6005">
            <v>77666.159</v>
          </cell>
          <cell r="R6005">
            <v>1306885.1070000001</v>
          </cell>
          <cell r="S6005" t="str">
            <v>Natural Gas</v>
          </cell>
        </row>
        <row r="6006">
          <cell r="A6006" t="str">
            <v>MA</v>
          </cell>
          <cell r="F6006">
            <v>2023</v>
          </cell>
          <cell r="N6006">
            <v>107542.912</v>
          </cell>
          <cell r="R6006">
            <v>1809641.12</v>
          </cell>
          <cell r="S6006" t="str">
            <v>Natural Gas</v>
          </cell>
        </row>
        <row r="6007">
          <cell r="A6007" t="str">
            <v>MD</v>
          </cell>
          <cell r="F6007">
            <v>2009</v>
          </cell>
          <cell r="N6007">
            <v>181279.77</v>
          </cell>
          <cell r="R6007">
            <v>3037275.03</v>
          </cell>
          <cell r="S6007" t="str">
            <v>Natural Gas</v>
          </cell>
        </row>
        <row r="6008">
          <cell r="A6008" t="str">
            <v>MD</v>
          </cell>
          <cell r="F6008">
            <v>2010</v>
          </cell>
          <cell r="N6008">
            <v>156745.35200000001</v>
          </cell>
          <cell r="R6008">
            <v>2633174.7420000001</v>
          </cell>
          <cell r="S6008" t="str">
            <v>Natural Gas</v>
          </cell>
        </row>
        <row r="6009">
          <cell r="A6009" t="str">
            <v>MD</v>
          </cell>
          <cell r="F6009">
            <v>2011</v>
          </cell>
          <cell r="N6009">
            <v>140857.177</v>
          </cell>
          <cell r="R6009">
            <v>2364539.7710000002</v>
          </cell>
          <cell r="S6009" t="str">
            <v>Natural Gas</v>
          </cell>
        </row>
        <row r="6010">
          <cell r="A6010" t="str">
            <v>MD</v>
          </cell>
          <cell r="F6010">
            <v>2012</v>
          </cell>
          <cell r="N6010">
            <v>164260.587</v>
          </cell>
          <cell r="R6010">
            <v>2763406.5780000002</v>
          </cell>
          <cell r="S6010" t="str">
            <v>Natural Gas</v>
          </cell>
        </row>
        <row r="6011">
          <cell r="A6011" t="str">
            <v>MD</v>
          </cell>
          <cell r="F6011">
            <v>2013</v>
          </cell>
          <cell r="N6011">
            <v>234744.81099999999</v>
          </cell>
          <cell r="R6011">
            <v>3949122.6379999998</v>
          </cell>
          <cell r="S6011" t="str">
            <v>Natural Gas</v>
          </cell>
        </row>
        <row r="6012">
          <cell r="A6012" t="str">
            <v>MD</v>
          </cell>
          <cell r="F6012">
            <v>2014</v>
          </cell>
          <cell r="N6012">
            <v>235033.32</v>
          </cell>
          <cell r="R6012">
            <v>3952640.7370000002</v>
          </cell>
          <cell r="S6012" t="str">
            <v>Natural Gas</v>
          </cell>
        </row>
        <row r="6013">
          <cell r="A6013" t="str">
            <v>MD</v>
          </cell>
          <cell r="F6013">
            <v>2015</v>
          </cell>
          <cell r="N6013">
            <v>308747.48499999999</v>
          </cell>
          <cell r="R6013">
            <v>5192274.2570000002</v>
          </cell>
          <cell r="S6013" t="str">
            <v>Natural Gas</v>
          </cell>
        </row>
        <row r="6014">
          <cell r="A6014" t="str">
            <v>MD</v>
          </cell>
          <cell r="F6014">
            <v>2016</v>
          </cell>
          <cell r="N6014">
            <v>316758.484</v>
          </cell>
          <cell r="R6014">
            <v>5327033.9740000004</v>
          </cell>
          <cell r="S6014" t="str">
            <v>Natural Gas</v>
          </cell>
        </row>
        <row r="6015">
          <cell r="A6015" t="str">
            <v>MD</v>
          </cell>
          <cell r="F6015">
            <v>2017</v>
          </cell>
          <cell r="N6015">
            <v>155994.04800000001</v>
          </cell>
          <cell r="R6015">
            <v>2623199.5690000001</v>
          </cell>
          <cell r="S6015" t="str">
            <v>Natural Gas</v>
          </cell>
        </row>
        <row r="6016">
          <cell r="A6016" t="str">
            <v>MD</v>
          </cell>
          <cell r="F6016">
            <v>2018</v>
          </cell>
          <cell r="N6016">
            <v>279937.54100000003</v>
          </cell>
          <cell r="R6016">
            <v>4663232.7019999996</v>
          </cell>
          <cell r="S6016" t="str">
            <v>Natural Gas</v>
          </cell>
        </row>
        <row r="6017">
          <cell r="A6017" t="str">
            <v>MD</v>
          </cell>
          <cell r="F6017">
            <v>2019</v>
          </cell>
          <cell r="N6017">
            <v>177824.38699999999</v>
          </cell>
          <cell r="R6017">
            <v>2990591.4339999999</v>
          </cell>
          <cell r="S6017" t="str">
            <v>Natural Gas</v>
          </cell>
        </row>
        <row r="6018">
          <cell r="A6018" t="str">
            <v>MD</v>
          </cell>
          <cell r="F6018">
            <v>2020</v>
          </cell>
          <cell r="N6018">
            <v>145105.60200000001</v>
          </cell>
          <cell r="R6018">
            <v>2440033.693</v>
          </cell>
          <cell r="S6018" t="str">
            <v>Natural Gas</v>
          </cell>
        </row>
        <row r="6019">
          <cell r="A6019" t="str">
            <v>MD</v>
          </cell>
          <cell r="F6019">
            <v>2021</v>
          </cell>
          <cell r="N6019">
            <v>178535.726</v>
          </cell>
          <cell r="R6019">
            <v>3003351.5720000002</v>
          </cell>
          <cell r="S6019" t="str">
            <v>Natural Gas</v>
          </cell>
        </row>
        <row r="6020">
          <cell r="A6020" t="str">
            <v>MD</v>
          </cell>
          <cell r="F6020">
            <v>2022</v>
          </cell>
          <cell r="N6020">
            <v>116947.057</v>
          </cell>
          <cell r="R6020">
            <v>1956314.7009999999</v>
          </cell>
          <cell r="S6020" t="str">
            <v>Natural Gas</v>
          </cell>
        </row>
        <row r="6021">
          <cell r="A6021" t="str">
            <v>MD</v>
          </cell>
          <cell r="F6021">
            <v>2023</v>
          </cell>
          <cell r="N6021">
            <v>156968.07</v>
          </cell>
          <cell r="R6021">
            <v>2637981.8480000002</v>
          </cell>
          <cell r="S6021" t="str">
            <v>Natural Gas</v>
          </cell>
        </row>
        <row r="6022">
          <cell r="A6022" t="str">
            <v>MD</v>
          </cell>
          <cell r="F6022">
            <v>2009</v>
          </cell>
          <cell r="N6022">
            <v>136299.75899999999</v>
          </cell>
          <cell r="R6022">
            <v>2291906.9849999999</v>
          </cell>
          <cell r="S6022" t="str">
            <v>Natural Gas</v>
          </cell>
        </row>
        <row r="6023">
          <cell r="A6023" t="str">
            <v>MD</v>
          </cell>
          <cell r="F6023">
            <v>2010</v>
          </cell>
          <cell r="N6023">
            <v>132028.769</v>
          </cell>
          <cell r="R6023">
            <v>2217201.764</v>
          </cell>
          <cell r="S6023" t="str">
            <v>Natural Gas</v>
          </cell>
        </row>
        <row r="6024">
          <cell r="A6024" t="str">
            <v>MD</v>
          </cell>
          <cell r="F6024">
            <v>2011</v>
          </cell>
          <cell r="N6024">
            <v>129941.223</v>
          </cell>
          <cell r="R6024">
            <v>2180810.4389999998</v>
          </cell>
          <cell r="S6024" t="str">
            <v>Natural Gas</v>
          </cell>
        </row>
        <row r="6025">
          <cell r="A6025" t="str">
            <v>MD</v>
          </cell>
          <cell r="F6025">
            <v>2012</v>
          </cell>
          <cell r="N6025">
            <v>165620.274</v>
          </cell>
          <cell r="R6025">
            <v>2786414.0989999999</v>
          </cell>
          <cell r="S6025" t="str">
            <v>Natural Gas</v>
          </cell>
        </row>
        <row r="6026">
          <cell r="A6026" t="str">
            <v>MD</v>
          </cell>
          <cell r="F6026">
            <v>2013</v>
          </cell>
          <cell r="N6026">
            <v>216180.56700000001</v>
          </cell>
          <cell r="R6026">
            <v>3637118.1030000001</v>
          </cell>
          <cell r="S6026" t="str">
            <v>Natural Gas</v>
          </cell>
        </row>
        <row r="6027">
          <cell r="A6027" t="str">
            <v>MD</v>
          </cell>
          <cell r="F6027">
            <v>2014</v>
          </cell>
          <cell r="N6027">
            <v>223314.29500000001</v>
          </cell>
          <cell r="R6027">
            <v>3754397.5759999999</v>
          </cell>
          <cell r="S6027" t="str">
            <v>Natural Gas</v>
          </cell>
        </row>
        <row r="6028">
          <cell r="A6028" t="str">
            <v>MD</v>
          </cell>
          <cell r="F6028">
            <v>2015</v>
          </cell>
          <cell r="N6028">
            <v>291357.15700000001</v>
          </cell>
          <cell r="R6028">
            <v>4898504.6670000004</v>
          </cell>
          <cell r="S6028" t="str">
            <v>Natural Gas</v>
          </cell>
        </row>
        <row r="6029">
          <cell r="A6029" t="str">
            <v>MD</v>
          </cell>
          <cell r="F6029">
            <v>2016</v>
          </cell>
          <cell r="N6029">
            <v>318786.24400000001</v>
          </cell>
          <cell r="R6029">
            <v>5361131.193</v>
          </cell>
          <cell r="S6029" t="str">
            <v>Natural Gas</v>
          </cell>
        </row>
        <row r="6030">
          <cell r="A6030" t="str">
            <v>MD</v>
          </cell>
          <cell r="F6030">
            <v>2017</v>
          </cell>
          <cell r="N6030">
            <v>183195.628</v>
          </cell>
          <cell r="R6030">
            <v>3079730.298</v>
          </cell>
          <cell r="S6030" t="str">
            <v>Natural Gas</v>
          </cell>
        </row>
        <row r="6031">
          <cell r="A6031" t="str">
            <v>MD</v>
          </cell>
          <cell r="F6031">
            <v>2018</v>
          </cell>
          <cell r="N6031">
            <v>269497.679</v>
          </cell>
          <cell r="R6031">
            <v>4487627.8090000004</v>
          </cell>
          <cell r="S6031" t="str">
            <v>Natural Gas</v>
          </cell>
        </row>
        <row r="6032">
          <cell r="A6032" t="str">
            <v>MD</v>
          </cell>
          <cell r="F6032">
            <v>2019</v>
          </cell>
          <cell r="N6032">
            <v>168977.55</v>
          </cell>
          <cell r="R6032">
            <v>2841529.423</v>
          </cell>
          <cell r="S6032" t="str">
            <v>Natural Gas</v>
          </cell>
        </row>
        <row r="6033">
          <cell r="A6033" t="str">
            <v>MD</v>
          </cell>
          <cell r="F6033">
            <v>2020</v>
          </cell>
          <cell r="N6033">
            <v>145853.37299999999</v>
          </cell>
          <cell r="R6033">
            <v>2452602.4920000001</v>
          </cell>
          <cell r="S6033" t="str">
            <v>Natural Gas</v>
          </cell>
        </row>
        <row r="6034">
          <cell r="A6034" t="str">
            <v>MD</v>
          </cell>
          <cell r="F6034">
            <v>2021</v>
          </cell>
          <cell r="N6034">
            <v>177565.60200000001</v>
          </cell>
          <cell r="R6034">
            <v>2987550.423</v>
          </cell>
          <cell r="S6034" t="str">
            <v>Natural Gas</v>
          </cell>
        </row>
        <row r="6035">
          <cell r="A6035" t="str">
            <v>MD</v>
          </cell>
          <cell r="F6035">
            <v>2022</v>
          </cell>
          <cell r="N6035">
            <v>113367.436</v>
          </cell>
          <cell r="R6035">
            <v>1896038.281</v>
          </cell>
          <cell r="S6035" t="str">
            <v>Natural Gas</v>
          </cell>
        </row>
        <row r="6036">
          <cell r="A6036" t="str">
            <v>MD</v>
          </cell>
          <cell r="F6036">
            <v>2023</v>
          </cell>
          <cell r="N6036">
            <v>171871.745</v>
          </cell>
          <cell r="R6036">
            <v>2890357.0189999999</v>
          </cell>
          <cell r="S6036" t="str">
            <v>Natural Gas</v>
          </cell>
        </row>
        <row r="6037">
          <cell r="A6037" t="str">
            <v>VA</v>
          </cell>
          <cell r="F6037">
            <v>2021</v>
          </cell>
          <cell r="N6037">
            <v>279133.2</v>
          </cell>
          <cell r="R6037">
            <v>4679433.9740000004</v>
          </cell>
          <cell r="S6037" t="str">
            <v>Natural Gas</v>
          </cell>
        </row>
        <row r="6038">
          <cell r="A6038" t="str">
            <v>VA</v>
          </cell>
          <cell r="F6038">
            <v>2022</v>
          </cell>
          <cell r="N6038">
            <v>275236.321</v>
          </cell>
          <cell r="R6038">
            <v>4592976.443</v>
          </cell>
          <cell r="S6038" t="str">
            <v>Natural Gas</v>
          </cell>
        </row>
        <row r="6039">
          <cell r="A6039" t="str">
            <v>VA</v>
          </cell>
          <cell r="F6039">
            <v>2023</v>
          </cell>
          <cell r="N6039">
            <v>223573.74299999999</v>
          </cell>
          <cell r="R6039">
            <v>3759703.0890000002</v>
          </cell>
          <cell r="S6039" t="str">
            <v>Natural Gas</v>
          </cell>
        </row>
        <row r="6040">
          <cell r="A6040" t="str">
            <v>VA</v>
          </cell>
          <cell r="F6040">
            <v>2021</v>
          </cell>
          <cell r="N6040">
            <v>219338.361</v>
          </cell>
          <cell r="R6040">
            <v>3671288.35</v>
          </cell>
          <cell r="S6040" t="str">
            <v>Natural Gas</v>
          </cell>
        </row>
        <row r="6041">
          <cell r="A6041" t="str">
            <v>VA</v>
          </cell>
          <cell r="F6041">
            <v>2022</v>
          </cell>
          <cell r="N6041">
            <v>235412.424</v>
          </cell>
          <cell r="R6041">
            <v>3924075.4180000001</v>
          </cell>
          <cell r="S6041" t="str">
            <v>Natural Gas</v>
          </cell>
        </row>
        <row r="6042">
          <cell r="A6042" t="str">
            <v>VA</v>
          </cell>
          <cell r="F6042">
            <v>2023</v>
          </cell>
          <cell r="N6042">
            <v>236437.158</v>
          </cell>
          <cell r="R6042">
            <v>3975478.5720000002</v>
          </cell>
          <cell r="S6042" t="str">
            <v>Natural Gas</v>
          </cell>
        </row>
        <row r="6043">
          <cell r="A6043" t="str">
            <v>NY</v>
          </cell>
          <cell r="F6043">
            <v>2009</v>
          </cell>
          <cell r="N6043">
            <v>602662.05000000005</v>
          </cell>
          <cell r="R6043">
            <v>10066295.675000001</v>
          </cell>
          <cell r="S6043" t="str">
            <v>Natural Gas</v>
          </cell>
        </row>
        <row r="6044">
          <cell r="A6044" t="str">
            <v>NY</v>
          </cell>
          <cell r="F6044">
            <v>2010</v>
          </cell>
          <cell r="N6044">
            <v>503717.25</v>
          </cell>
          <cell r="R6044">
            <v>8474109.5749999993</v>
          </cell>
          <cell r="S6044" t="str">
            <v>Natural Gas</v>
          </cell>
        </row>
        <row r="6045">
          <cell r="A6045" t="str">
            <v>NY</v>
          </cell>
          <cell r="F6045">
            <v>2011</v>
          </cell>
          <cell r="N6045">
            <v>597012.5</v>
          </cell>
          <cell r="R6045">
            <v>10045536.4</v>
          </cell>
          <cell r="S6045" t="str">
            <v>Natural Gas</v>
          </cell>
        </row>
        <row r="6046">
          <cell r="A6046" t="str">
            <v>NY</v>
          </cell>
          <cell r="F6046">
            <v>2012</v>
          </cell>
          <cell r="N6046">
            <v>468491.77500000002</v>
          </cell>
          <cell r="R6046">
            <v>7880510.25</v>
          </cell>
          <cell r="S6046" t="str">
            <v>Natural Gas</v>
          </cell>
        </row>
        <row r="6047">
          <cell r="A6047" t="str">
            <v>NY</v>
          </cell>
          <cell r="F6047">
            <v>2013</v>
          </cell>
          <cell r="N6047">
            <v>612940.18500000006</v>
          </cell>
          <cell r="R6047">
            <v>10304970.874</v>
          </cell>
          <cell r="S6047" t="str">
            <v>Natural Gas</v>
          </cell>
        </row>
        <row r="6048">
          <cell r="A6048" t="str">
            <v>NY</v>
          </cell>
          <cell r="F6048">
            <v>2014</v>
          </cell>
          <cell r="N6048">
            <v>604248.48699999996</v>
          </cell>
          <cell r="R6048">
            <v>10085206.479</v>
          </cell>
          <cell r="S6048" t="str">
            <v>Natural Gas</v>
          </cell>
        </row>
        <row r="6049">
          <cell r="A6049" t="str">
            <v>NY</v>
          </cell>
          <cell r="F6049">
            <v>2015</v>
          </cell>
          <cell r="N6049">
            <v>537351.522</v>
          </cell>
          <cell r="R6049">
            <v>8892824.9639999997</v>
          </cell>
          <cell r="S6049" t="str">
            <v>Natural Gas</v>
          </cell>
        </row>
        <row r="6050">
          <cell r="A6050" t="str">
            <v>NY</v>
          </cell>
          <cell r="F6050">
            <v>2016</v>
          </cell>
          <cell r="N6050">
            <v>590200.79200000002</v>
          </cell>
          <cell r="R6050">
            <v>9895671.3010000009</v>
          </cell>
          <cell r="S6050" t="str">
            <v>Natural Gas</v>
          </cell>
        </row>
        <row r="6051">
          <cell r="A6051" t="str">
            <v>NY</v>
          </cell>
          <cell r="F6051">
            <v>2017</v>
          </cell>
          <cell r="N6051">
            <v>588697.97699999996</v>
          </cell>
          <cell r="R6051">
            <v>9869098.1260000002</v>
          </cell>
          <cell r="S6051" t="str">
            <v>Natural Gas</v>
          </cell>
        </row>
        <row r="6052">
          <cell r="A6052" t="str">
            <v>NY</v>
          </cell>
          <cell r="F6052">
            <v>2018</v>
          </cell>
          <cell r="N6052">
            <v>578600.85100000002</v>
          </cell>
          <cell r="R6052">
            <v>9708224.7479999997</v>
          </cell>
          <cell r="S6052" t="str">
            <v>Natural Gas</v>
          </cell>
        </row>
        <row r="6053">
          <cell r="A6053" t="str">
            <v>NY</v>
          </cell>
          <cell r="F6053">
            <v>2019</v>
          </cell>
          <cell r="N6053">
            <v>551989.52500000002</v>
          </cell>
          <cell r="R6053">
            <v>9240785.8880000003</v>
          </cell>
          <cell r="S6053" t="str">
            <v>Natural Gas</v>
          </cell>
        </row>
        <row r="6054">
          <cell r="A6054" t="str">
            <v>NY</v>
          </cell>
          <cell r="F6054">
            <v>2020</v>
          </cell>
          <cell r="N6054">
            <v>507431.91899999999</v>
          </cell>
          <cell r="R6054">
            <v>8538156.4590000007</v>
          </cell>
          <cell r="S6054" t="str">
            <v>Natural Gas</v>
          </cell>
        </row>
        <row r="6055">
          <cell r="A6055" t="str">
            <v>NY</v>
          </cell>
          <cell r="F6055">
            <v>2021</v>
          </cell>
          <cell r="N6055">
            <v>539531.92599999998</v>
          </cell>
          <cell r="R6055">
            <v>9077897.2599999998</v>
          </cell>
          <cell r="S6055" t="str">
            <v>Natural Gas</v>
          </cell>
        </row>
        <row r="6056">
          <cell r="A6056" t="str">
            <v>NY</v>
          </cell>
          <cell r="F6056">
            <v>2022</v>
          </cell>
          <cell r="N6056">
            <v>526876.26899999997</v>
          </cell>
          <cell r="R6056">
            <v>8833967.9800000004</v>
          </cell>
          <cell r="S6056" t="str">
            <v>Natural Gas</v>
          </cell>
        </row>
        <row r="6057">
          <cell r="A6057" t="str">
            <v>NY</v>
          </cell>
          <cell r="F6057">
            <v>2023</v>
          </cell>
          <cell r="N6057">
            <v>505099.06800000003</v>
          </cell>
          <cell r="R6057">
            <v>8499037.3110000007</v>
          </cell>
          <cell r="S6057" t="str">
            <v>Natural Gas</v>
          </cell>
        </row>
        <row r="6058">
          <cell r="A6058" t="str">
            <v>NY</v>
          </cell>
          <cell r="F6058">
            <v>2009</v>
          </cell>
          <cell r="N6058">
            <v>561047.35</v>
          </cell>
          <cell r="R6058">
            <v>9344836.125</v>
          </cell>
          <cell r="S6058" t="str">
            <v>Natural Gas</v>
          </cell>
        </row>
        <row r="6059">
          <cell r="A6059" t="str">
            <v>NY</v>
          </cell>
          <cell r="F6059">
            <v>2010</v>
          </cell>
          <cell r="N6059">
            <v>609697.25</v>
          </cell>
          <cell r="R6059">
            <v>10247513.574999999</v>
          </cell>
          <cell r="S6059" t="str">
            <v>Natural Gas</v>
          </cell>
        </row>
        <row r="6060">
          <cell r="A6060" t="str">
            <v>NY</v>
          </cell>
          <cell r="F6060">
            <v>2011</v>
          </cell>
          <cell r="N6060">
            <v>589692.82499999995</v>
          </cell>
          <cell r="R6060">
            <v>9922098.8249999993</v>
          </cell>
          <cell r="S6060" t="str">
            <v>Natural Gas</v>
          </cell>
        </row>
        <row r="6061">
          <cell r="A6061" t="str">
            <v>NY</v>
          </cell>
          <cell r="F6061">
            <v>2012</v>
          </cell>
          <cell r="N6061">
            <v>490101.72499999998</v>
          </cell>
          <cell r="R6061">
            <v>8243977.4500000002</v>
          </cell>
          <cell r="S6061" t="str">
            <v>Natural Gas</v>
          </cell>
        </row>
        <row r="6062">
          <cell r="A6062" t="str">
            <v>NY</v>
          </cell>
          <cell r="F6062">
            <v>2013</v>
          </cell>
          <cell r="N6062">
            <v>520729.86499999999</v>
          </cell>
          <cell r="R6062">
            <v>8742485.9670000002</v>
          </cell>
          <cell r="S6062" t="str">
            <v>Natural Gas</v>
          </cell>
        </row>
        <row r="6063">
          <cell r="A6063" t="str">
            <v>NY</v>
          </cell>
          <cell r="F6063">
            <v>2014</v>
          </cell>
          <cell r="N6063">
            <v>594592.28300000005</v>
          </cell>
          <cell r="R6063">
            <v>9860390.5950000007</v>
          </cell>
          <cell r="S6063" t="str">
            <v>Natural Gas</v>
          </cell>
        </row>
        <row r="6064">
          <cell r="A6064" t="str">
            <v>NY</v>
          </cell>
          <cell r="F6064">
            <v>2015</v>
          </cell>
          <cell r="N6064">
            <v>614068.38</v>
          </cell>
          <cell r="R6064">
            <v>10112331.42</v>
          </cell>
          <cell r="S6064" t="str">
            <v>Natural Gas</v>
          </cell>
        </row>
        <row r="6065">
          <cell r="A6065" t="str">
            <v>NY</v>
          </cell>
          <cell r="F6065">
            <v>2016</v>
          </cell>
          <cell r="N6065">
            <v>584563.93599999999</v>
          </cell>
          <cell r="R6065">
            <v>9820798.6469999999</v>
          </cell>
          <cell r="S6065" t="str">
            <v>Natural Gas</v>
          </cell>
        </row>
        <row r="6066">
          <cell r="A6066" t="str">
            <v>NY</v>
          </cell>
          <cell r="F6066">
            <v>2017</v>
          </cell>
          <cell r="N6066">
            <v>503440.75</v>
          </cell>
          <cell r="R6066">
            <v>8440713.8849999998</v>
          </cell>
          <cell r="S6066" t="str">
            <v>Natural Gas</v>
          </cell>
        </row>
        <row r="6067">
          <cell r="A6067" t="str">
            <v>NY</v>
          </cell>
          <cell r="F6067">
            <v>2018</v>
          </cell>
          <cell r="N6067">
            <v>575712.93099999998</v>
          </cell>
          <cell r="R6067">
            <v>9616054.2640000004</v>
          </cell>
          <cell r="S6067" t="str">
            <v>Natural Gas</v>
          </cell>
        </row>
        <row r="6068">
          <cell r="A6068" t="str">
            <v>NY</v>
          </cell>
          <cell r="F6068">
            <v>2019</v>
          </cell>
          <cell r="N6068">
            <v>533645.59</v>
          </cell>
          <cell r="R6068">
            <v>8956621.8249999993</v>
          </cell>
          <cell r="S6068" t="str">
            <v>Natural Gas</v>
          </cell>
        </row>
        <row r="6069">
          <cell r="A6069" t="str">
            <v>NY</v>
          </cell>
          <cell r="F6069">
            <v>2020</v>
          </cell>
          <cell r="N6069">
            <v>583640.60800000001</v>
          </cell>
          <cell r="R6069">
            <v>9820849.1799999997</v>
          </cell>
          <cell r="S6069" t="str">
            <v>Natural Gas</v>
          </cell>
        </row>
        <row r="6070">
          <cell r="A6070" t="str">
            <v>NY</v>
          </cell>
          <cell r="F6070">
            <v>2021</v>
          </cell>
          <cell r="N6070">
            <v>538981.96200000006</v>
          </cell>
          <cell r="R6070">
            <v>9069381.1400000006</v>
          </cell>
          <cell r="S6070" t="str">
            <v>Natural Gas</v>
          </cell>
        </row>
        <row r="6071">
          <cell r="A6071" t="str">
            <v>NY</v>
          </cell>
          <cell r="F6071">
            <v>2022</v>
          </cell>
          <cell r="N6071">
            <v>459940.61499999999</v>
          </cell>
          <cell r="R6071">
            <v>7696321.2390000001</v>
          </cell>
          <cell r="S6071" t="str">
            <v>Natural Gas</v>
          </cell>
        </row>
        <row r="6072">
          <cell r="A6072" t="str">
            <v>NY</v>
          </cell>
          <cell r="F6072">
            <v>2023</v>
          </cell>
          <cell r="N6072">
            <v>547092.45400000003</v>
          </cell>
          <cell r="R6072">
            <v>9194384.6970000006</v>
          </cell>
          <cell r="S6072" t="str">
            <v>Natural Gas</v>
          </cell>
        </row>
        <row r="6073">
          <cell r="A6073" t="str">
            <v>MA</v>
          </cell>
          <cell r="F6073">
            <v>2009</v>
          </cell>
          <cell r="N6073">
            <v>125069.18</v>
          </cell>
          <cell r="R6073">
            <v>2104529.557</v>
          </cell>
          <cell r="S6073" t="str">
            <v>Natural Gas</v>
          </cell>
        </row>
        <row r="6074">
          <cell r="A6074" t="str">
            <v>MA</v>
          </cell>
          <cell r="F6074">
            <v>2010</v>
          </cell>
          <cell r="N6074">
            <v>253759.70800000001</v>
          </cell>
          <cell r="R6074">
            <v>4270054.3480000002</v>
          </cell>
          <cell r="S6074" t="str">
            <v>Natural Gas</v>
          </cell>
        </row>
        <row r="6075">
          <cell r="A6075" t="str">
            <v>MA</v>
          </cell>
          <cell r="F6075">
            <v>2011</v>
          </cell>
          <cell r="N6075">
            <v>464428.527</v>
          </cell>
          <cell r="R6075">
            <v>7814868.7709999997</v>
          </cell>
          <cell r="S6075" t="str">
            <v>Natural Gas</v>
          </cell>
        </row>
        <row r="6076">
          <cell r="A6076" t="str">
            <v>MA</v>
          </cell>
          <cell r="F6076">
            <v>2012</v>
          </cell>
          <cell r="N6076">
            <v>304324.53899999999</v>
          </cell>
          <cell r="R6076">
            <v>5120869.9709999999</v>
          </cell>
          <cell r="S6076" t="str">
            <v>Natural Gas</v>
          </cell>
        </row>
        <row r="6077">
          <cell r="A6077" t="str">
            <v>MA</v>
          </cell>
          <cell r="F6077">
            <v>2013</v>
          </cell>
          <cell r="N6077">
            <v>374305.69300000003</v>
          </cell>
          <cell r="R6077">
            <v>6298416.0420000004</v>
          </cell>
          <cell r="S6077" t="str">
            <v>Natural Gas</v>
          </cell>
        </row>
        <row r="6078">
          <cell r="A6078" t="str">
            <v>MA</v>
          </cell>
          <cell r="F6078">
            <v>2014</v>
          </cell>
          <cell r="N6078">
            <v>417958.28200000001</v>
          </cell>
          <cell r="R6078">
            <v>7032904.4759999998</v>
          </cell>
          <cell r="S6078" t="str">
            <v>Natural Gas</v>
          </cell>
        </row>
        <row r="6079">
          <cell r="A6079" t="str">
            <v>MA</v>
          </cell>
          <cell r="F6079">
            <v>2015</v>
          </cell>
          <cell r="N6079">
            <v>402156.00400000002</v>
          </cell>
          <cell r="R6079">
            <v>6767099.7089999998</v>
          </cell>
          <cell r="S6079" t="str">
            <v>Natural Gas</v>
          </cell>
        </row>
        <row r="6080">
          <cell r="A6080" t="str">
            <v>MA</v>
          </cell>
          <cell r="F6080">
            <v>2016</v>
          </cell>
          <cell r="N6080">
            <v>281032.19900000002</v>
          </cell>
          <cell r="R6080">
            <v>4728876.1880000001</v>
          </cell>
          <cell r="S6080" t="str">
            <v>Natural Gas</v>
          </cell>
        </row>
        <row r="6081">
          <cell r="A6081" t="str">
            <v>MA</v>
          </cell>
          <cell r="F6081">
            <v>2017</v>
          </cell>
          <cell r="N6081">
            <v>310345.40000000002</v>
          </cell>
          <cell r="R6081">
            <v>5222142.5449999999</v>
          </cell>
          <cell r="S6081" t="str">
            <v>Natural Gas</v>
          </cell>
        </row>
        <row r="6082">
          <cell r="A6082" t="str">
            <v>MA</v>
          </cell>
          <cell r="F6082">
            <v>2018</v>
          </cell>
          <cell r="N6082">
            <v>174318.04399999999</v>
          </cell>
          <cell r="R6082">
            <v>2933196.1529999999</v>
          </cell>
          <cell r="S6082" t="str">
            <v>Natural Gas</v>
          </cell>
        </row>
        <row r="6083">
          <cell r="A6083" t="str">
            <v>MA</v>
          </cell>
          <cell r="F6083">
            <v>2019</v>
          </cell>
          <cell r="N6083">
            <v>128284.989</v>
          </cell>
          <cell r="R6083">
            <v>2158633.781</v>
          </cell>
          <cell r="S6083" t="str">
            <v>Natural Gas</v>
          </cell>
        </row>
        <row r="6084">
          <cell r="A6084" t="str">
            <v>MA</v>
          </cell>
          <cell r="F6084">
            <v>2020</v>
          </cell>
          <cell r="N6084">
            <v>100391.37</v>
          </cell>
          <cell r="R6084">
            <v>1689282.3330000001</v>
          </cell>
          <cell r="S6084" t="str">
            <v>Natural Gas</v>
          </cell>
        </row>
        <row r="6085">
          <cell r="A6085" t="str">
            <v>MA</v>
          </cell>
          <cell r="F6085">
            <v>2021</v>
          </cell>
          <cell r="N6085">
            <v>121340.86599999999</v>
          </cell>
          <cell r="R6085">
            <v>2041781.513</v>
          </cell>
          <cell r="S6085" t="str">
            <v>Natural Gas</v>
          </cell>
        </row>
        <row r="6086">
          <cell r="A6086" t="str">
            <v>MA</v>
          </cell>
          <cell r="F6086">
            <v>2022</v>
          </cell>
          <cell r="N6086">
            <v>119386.516</v>
          </cell>
          <cell r="R6086">
            <v>2008910.003</v>
          </cell>
          <cell r="S6086" t="str">
            <v>Natural Gas</v>
          </cell>
        </row>
        <row r="6087">
          <cell r="A6087" t="str">
            <v>MA</v>
          </cell>
          <cell r="F6087">
            <v>2023</v>
          </cell>
          <cell r="N6087">
            <v>166772.31700000001</v>
          </cell>
          <cell r="R6087">
            <v>2806273.8539999998</v>
          </cell>
          <cell r="S6087" t="str">
            <v>Natural Gas</v>
          </cell>
        </row>
        <row r="6088">
          <cell r="A6088" t="str">
            <v>ME</v>
          </cell>
          <cell r="F6088">
            <v>2009</v>
          </cell>
          <cell r="N6088">
            <v>148409.815</v>
          </cell>
          <cell r="R6088">
            <v>2497287.7039999999</v>
          </cell>
          <cell r="S6088" t="str">
            <v>Natural Gas</v>
          </cell>
        </row>
        <row r="6089">
          <cell r="A6089" t="str">
            <v>ME</v>
          </cell>
          <cell r="F6089">
            <v>2010</v>
          </cell>
          <cell r="N6089">
            <v>144309.95199999999</v>
          </cell>
          <cell r="R6089">
            <v>2427859.9890000001</v>
          </cell>
          <cell r="S6089" t="str">
            <v>Natural Gas</v>
          </cell>
        </row>
        <row r="6090">
          <cell r="A6090" t="str">
            <v>ME</v>
          </cell>
          <cell r="F6090">
            <v>2011</v>
          </cell>
          <cell r="N6090">
            <v>149520.33900000001</v>
          </cell>
          <cell r="R6090">
            <v>2509139.9479999999</v>
          </cell>
          <cell r="S6090" t="str">
            <v>Natural Gas</v>
          </cell>
        </row>
        <row r="6091">
          <cell r="A6091" t="str">
            <v>ME</v>
          </cell>
          <cell r="F6091">
            <v>2012</v>
          </cell>
          <cell r="N6091">
            <v>131300.92000000001</v>
          </cell>
          <cell r="R6091">
            <v>2209403.98</v>
          </cell>
          <cell r="S6091" t="str">
            <v>Natural Gas</v>
          </cell>
        </row>
        <row r="6092">
          <cell r="A6092" t="str">
            <v>ME</v>
          </cell>
          <cell r="F6092">
            <v>2013</v>
          </cell>
          <cell r="N6092">
            <v>74376.538</v>
          </cell>
          <cell r="R6092">
            <v>1251526.1540000001</v>
          </cell>
          <cell r="S6092" t="str">
            <v>Natural Gas</v>
          </cell>
        </row>
        <row r="6093">
          <cell r="A6093" t="str">
            <v>ME</v>
          </cell>
          <cell r="F6093">
            <v>2014</v>
          </cell>
          <cell r="N6093">
            <v>85116.072</v>
          </cell>
          <cell r="R6093">
            <v>1425013.0049999999</v>
          </cell>
          <cell r="S6093" t="str">
            <v>Natural Gas</v>
          </cell>
        </row>
        <row r="6094">
          <cell r="A6094" t="str">
            <v>ME</v>
          </cell>
          <cell r="F6094">
            <v>2015</v>
          </cell>
          <cell r="N6094">
            <v>106963.806</v>
          </cell>
          <cell r="R6094">
            <v>1786315.91</v>
          </cell>
          <cell r="S6094" t="str">
            <v>Natural Gas</v>
          </cell>
        </row>
        <row r="6095">
          <cell r="A6095" t="str">
            <v>ME</v>
          </cell>
          <cell r="F6095">
            <v>2016</v>
          </cell>
          <cell r="N6095">
            <v>29427.923999999999</v>
          </cell>
          <cell r="R6095">
            <v>494743.32199999999</v>
          </cell>
          <cell r="S6095" t="str">
            <v>Natural Gas</v>
          </cell>
        </row>
        <row r="6096">
          <cell r="A6096" t="str">
            <v>ME</v>
          </cell>
          <cell r="F6096">
            <v>2017</v>
          </cell>
          <cell r="N6096">
            <v>28245.648000000001</v>
          </cell>
          <cell r="R6096">
            <v>474799.326</v>
          </cell>
          <cell r="S6096" t="str">
            <v>Natural Gas</v>
          </cell>
        </row>
        <row r="6097">
          <cell r="A6097" t="str">
            <v>ME</v>
          </cell>
          <cell r="F6097">
            <v>2018</v>
          </cell>
          <cell r="N6097">
            <v>25207.288</v>
          </cell>
          <cell r="R6097">
            <v>423082.28399999999</v>
          </cell>
          <cell r="S6097" t="str">
            <v>Natural Gas</v>
          </cell>
        </row>
        <row r="6098">
          <cell r="A6098" t="str">
            <v>ME</v>
          </cell>
          <cell r="F6098">
            <v>2019</v>
          </cell>
          <cell r="N6098">
            <v>115566.806</v>
          </cell>
          <cell r="R6098">
            <v>1944238.9269999999</v>
          </cell>
          <cell r="S6098" t="str">
            <v>Natural Gas</v>
          </cell>
        </row>
        <row r="6099">
          <cell r="A6099" t="str">
            <v>ME</v>
          </cell>
          <cell r="F6099">
            <v>2020</v>
          </cell>
          <cell r="N6099">
            <v>98839.217000000004</v>
          </cell>
          <cell r="R6099">
            <v>1660115.067</v>
          </cell>
          <cell r="S6099" t="str">
            <v>Natural Gas</v>
          </cell>
        </row>
        <row r="6100">
          <cell r="A6100" t="str">
            <v>ME</v>
          </cell>
          <cell r="F6100">
            <v>2021</v>
          </cell>
          <cell r="N6100">
            <v>189827.10800000001</v>
          </cell>
          <cell r="R6100">
            <v>3193247.4989999998</v>
          </cell>
          <cell r="S6100" t="str">
            <v>Natural Gas</v>
          </cell>
        </row>
        <row r="6101">
          <cell r="A6101" t="str">
            <v>ME</v>
          </cell>
          <cell r="F6101">
            <v>2022</v>
          </cell>
          <cell r="N6101">
            <v>98999.096000000005</v>
          </cell>
          <cell r="R6101">
            <v>1664616.003</v>
          </cell>
          <cell r="S6101" t="str">
            <v>Natural Gas</v>
          </cell>
        </row>
        <row r="6102">
          <cell r="A6102" t="str">
            <v>ME</v>
          </cell>
          <cell r="F6102">
            <v>2009</v>
          </cell>
          <cell r="N6102">
            <v>63695.752</v>
          </cell>
          <cell r="R6102">
            <v>1071827.6200000001</v>
          </cell>
          <cell r="S6102" t="str">
            <v>Natural Gas</v>
          </cell>
        </row>
        <row r="6103">
          <cell r="A6103" t="str">
            <v>ME</v>
          </cell>
          <cell r="F6103">
            <v>2010</v>
          </cell>
          <cell r="N6103">
            <v>172137.38800000001</v>
          </cell>
          <cell r="R6103">
            <v>2896568.1749999998</v>
          </cell>
          <cell r="S6103" t="str">
            <v>Natural Gas</v>
          </cell>
        </row>
        <row r="6104">
          <cell r="A6104" t="str">
            <v>ME</v>
          </cell>
          <cell r="F6104">
            <v>2011</v>
          </cell>
          <cell r="N6104">
            <v>124454.439</v>
          </cell>
          <cell r="R6104">
            <v>2087597.9650000001</v>
          </cell>
          <cell r="S6104" t="str">
            <v>Natural Gas</v>
          </cell>
        </row>
        <row r="6105">
          <cell r="A6105" t="str">
            <v>ME</v>
          </cell>
          <cell r="F6105">
            <v>2012</v>
          </cell>
          <cell r="N6105">
            <v>100806.834</v>
          </cell>
          <cell r="R6105">
            <v>1696290.08</v>
          </cell>
          <cell r="S6105" t="str">
            <v>Natural Gas</v>
          </cell>
        </row>
        <row r="6106">
          <cell r="A6106" t="str">
            <v>ME</v>
          </cell>
          <cell r="F6106">
            <v>2013</v>
          </cell>
          <cell r="N6106">
            <v>166152.394</v>
          </cell>
          <cell r="R6106">
            <v>2795905.6710000001</v>
          </cell>
          <cell r="S6106" t="str">
            <v>Natural Gas</v>
          </cell>
        </row>
        <row r="6107">
          <cell r="A6107" t="str">
            <v>ME</v>
          </cell>
          <cell r="F6107">
            <v>2014</v>
          </cell>
          <cell r="N6107">
            <v>86210.036999999997</v>
          </cell>
          <cell r="R6107">
            <v>1430169.929</v>
          </cell>
          <cell r="S6107" t="str">
            <v>Natural Gas</v>
          </cell>
        </row>
        <row r="6108">
          <cell r="A6108" t="str">
            <v>ME</v>
          </cell>
          <cell r="F6108">
            <v>2015</v>
          </cell>
          <cell r="N6108">
            <v>55281.146999999997</v>
          </cell>
          <cell r="R6108">
            <v>914657.91500000004</v>
          </cell>
          <cell r="S6108" t="str">
            <v>Natural Gas</v>
          </cell>
        </row>
        <row r="6109">
          <cell r="A6109" t="str">
            <v>ME</v>
          </cell>
          <cell r="F6109">
            <v>2016</v>
          </cell>
          <cell r="N6109">
            <v>25828.808000000001</v>
          </cell>
          <cell r="R6109">
            <v>433960.76699999999</v>
          </cell>
          <cell r="S6109" t="str">
            <v>Natural Gas</v>
          </cell>
        </row>
        <row r="6110">
          <cell r="A6110" t="str">
            <v>ME</v>
          </cell>
          <cell r="F6110">
            <v>2017</v>
          </cell>
          <cell r="N6110">
            <v>47472.741999999998</v>
          </cell>
          <cell r="R6110">
            <v>781734.54200000002</v>
          </cell>
          <cell r="S6110" t="str">
            <v>Natural Gas</v>
          </cell>
        </row>
        <row r="6111">
          <cell r="A6111" t="str">
            <v>ME</v>
          </cell>
          <cell r="F6111">
            <v>2018</v>
          </cell>
          <cell r="N6111">
            <v>63031.243999999999</v>
          </cell>
          <cell r="R6111">
            <v>1049131.8689999999</v>
          </cell>
          <cell r="S6111" t="str">
            <v>Natural Gas</v>
          </cell>
        </row>
        <row r="6112">
          <cell r="A6112" t="str">
            <v>ME</v>
          </cell>
          <cell r="F6112">
            <v>2019</v>
          </cell>
          <cell r="N6112">
            <v>96365.823999999993</v>
          </cell>
          <cell r="R6112">
            <v>1620814.953</v>
          </cell>
          <cell r="S6112" t="str">
            <v>Natural Gas</v>
          </cell>
        </row>
        <row r="6113">
          <cell r="A6113" t="str">
            <v>ME</v>
          </cell>
          <cell r="F6113">
            <v>2020</v>
          </cell>
          <cell r="N6113">
            <v>158969.37899999999</v>
          </cell>
          <cell r="R6113">
            <v>2674569.4780000001</v>
          </cell>
          <cell r="S6113" t="str">
            <v>Natural Gas</v>
          </cell>
        </row>
        <row r="6114">
          <cell r="A6114" t="str">
            <v>ME</v>
          </cell>
          <cell r="F6114">
            <v>2021</v>
          </cell>
          <cell r="N6114">
            <v>97545.862999999998</v>
          </cell>
          <cell r="R6114">
            <v>1640990.703</v>
          </cell>
          <cell r="S6114" t="str">
            <v>Natural Gas</v>
          </cell>
        </row>
        <row r="6115">
          <cell r="A6115" t="str">
            <v>ME</v>
          </cell>
          <cell r="F6115">
            <v>2022</v>
          </cell>
          <cell r="N6115">
            <v>192632.37400000001</v>
          </cell>
          <cell r="R6115">
            <v>3204937.3470000001</v>
          </cell>
          <cell r="S6115" t="str">
            <v>Natural Gas</v>
          </cell>
        </row>
        <row r="6116">
          <cell r="A6116" t="str">
            <v>ME</v>
          </cell>
          <cell r="F6116">
            <v>2009</v>
          </cell>
          <cell r="N6116">
            <v>145624.55300000001</v>
          </cell>
          <cell r="R6116">
            <v>2450421.5490000001</v>
          </cell>
          <cell r="S6116" t="str">
            <v>Natural Gas</v>
          </cell>
        </row>
        <row r="6117">
          <cell r="A6117" t="str">
            <v>ME</v>
          </cell>
          <cell r="F6117">
            <v>2010</v>
          </cell>
          <cell r="N6117">
            <v>172825.283</v>
          </cell>
          <cell r="R6117">
            <v>2908194.6430000002</v>
          </cell>
          <cell r="S6117" t="str">
            <v>Natural Gas</v>
          </cell>
        </row>
        <row r="6118">
          <cell r="A6118" t="str">
            <v>ME</v>
          </cell>
          <cell r="F6118">
            <v>2011</v>
          </cell>
          <cell r="N6118">
            <v>142412.326</v>
          </cell>
          <cell r="R6118">
            <v>2394793.0150000001</v>
          </cell>
          <cell r="S6118" t="str">
            <v>Natural Gas</v>
          </cell>
        </row>
        <row r="6119">
          <cell r="A6119" t="str">
            <v>ME</v>
          </cell>
          <cell r="F6119">
            <v>2012</v>
          </cell>
          <cell r="N6119">
            <v>125263.23699999999</v>
          </cell>
          <cell r="R6119">
            <v>2107630.1060000001</v>
          </cell>
          <cell r="S6119" t="str">
            <v>Natural Gas</v>
          </cell>
        </row>
        <row r="6120">
          <cell r="A6120" t="str">
            <v>ME</v>
          </cell>
          <cell r="F6120">
            <v>2013</v>
          </cell>
          <cell r="N6120">
            <v>112333.465</v>
          </cell>
          <cell r="R6120">
            <v>1890176.78</v>
          </cell>
          <cell r="S6120" t="str">
            <v>Natural Gas</v>
          </cell>
        </row>
        <row r="6121">
          <cell r="A6121" t="str">
            <v>ME</v>
          </cell>
          <cell r="F6121">
            <v>2014</v>
          </cell>
          <cell r="N6121">
            <v>147671.01</v>
          </cell>
          <cell r="R6121">
            <v>2483728.5970000001</v>
          </cell>
          <cell r="S6121" t="str">
            <v>Natural Gas</v>
          </cell>
        </row>
        <row r="6122">
          <cell r="A6122" t="str">
            <v>ME</v>
          </cell>
          <cell r="F6122">
            <v>2015</v>
          </cell>
          <cell r="N6122">
            <v>86610.883000000002</v>
          </cell>
          <cell r="R6122">
            <v>1413004.02</v>
          </cell>
          <cell r="S6122" t="str">
            <v>Natural Gas</v>
          </cell>
        </row>
        <row r="6123">
          <cell r="A6123" t="str">
            <v>ME</v>
          </cell>
          <cell r="F6123">
            <v>2016</v>
          </cell>
          <cell r="N6123">
            <v>59621.241999999998</v>
          </cell>
          <cell r="R6123">
            <v>1002775.329</v>
          </cell>
          <cell r="S6123" t="str">
            <v>Natural Gas</v>
          </cell>
        </row>
        <row r="6124">
          <cell r="A6124" t="str">
            <v>ME</v>
          </cell>
          <cell r="F6124">
            <v>2017</v>
          </cell>
          <cell r="N6124">
            <v>60895.593999999997</v>
          </cell>
          <cell r="R6124">
            <v>1023730.515</v>
          </cell>
          <cell r="S6124" t="str">
            <v>Natural Gas</v>
          </cell>
        </row>
        <row r="6125">
          <cell r="A6125" t="str">
            <v>ME</v>
          </cell>
          <cell r="F6125">
            <v>2018</v>
          </cell>
          <cell r="N6125">
            <v>144061.375</v>
          </cell>
          <cell r="R6125">
            <v>2423697.48</v>
          </cell>
          <cell r="S6125" t="str">
            <v>Natural Gas</v>
          </cell>
        </row>
        <row r="6126">
          <cell r="A6126" t="str">
            <v>ME</v>
          </cell>
          <cell r="F6126">
            <v>2019</v>
          </cell>
          <cell r="N6126">
            <v>36103.26</v>
          </cell>
          <cell r="R6126">
            <v>607034.85600000003</v>
          </cell>
          <cell r="S6126" t="str">
            <v>Natural Gas</v>
          </cell>
        </row>
        <row r="6127">
          <cell r="A6127" t="str">
            <v>ME</v>
          </cell>
          <cell r="F6127">
            <v>2020</v>
          </cell>
          <cell r="N6127">
            <v>19926.659</v>
          </cell>
          <cell r="R6127">
            <v>333994.02399999998</v>
          </cell>
          <cell r="S6127" t="str">
            <v>Natural Gas</v>
          </cell>
        </row>
        <row r="6128">
          <cell r="A6128" t="str">
            <v>ME</v>
          </cell>
          <cell r="F6128">
            <v>2021</v>
          </cell>
          <cell r="N6128">
            <v>13400.782999999999</v>
          </cell>
          <cell r="R6128">
            <v>223359.652</v>
          </cell>
          <cell r="S6128" t="str">
            <v>Natural Gas</v>
          </cell>
        </row>
        <row r="6129">
          <cell r="A6129" t="str">
            <v>ME</v>
          </cell>
          <cell r="F6129">
            <v>2022</v>
          </cell>
          <cell r="N6129">
            <v>22652.699000000001</v>
          </cell>
          <cell r="R6129">
            <v>379600.05800000002</v>
          </cell>
          <cell r="S6129" t="str">
            <v>Natural Gas</v>
          </cell>
        </row>
        <row r="6130">
          <cell r="A6130" t="str">
            <v>MA</v>
          </cell>
          <cell r="F6130">
            <v>2009</v>
          </cell>
          <cell r="N6130">
            <v>310171.929</v>
          </cell>
          <cell r="R6130">
            <v>5219246.6579999998</v>
          </cell>
          <cell r="S6130" t="str">
            <v>Natural Gas</v>
          </cell>
        </row>
        <row r="6131">
          <cell r="A6131" t="str">
            <v>MA</v>
          </cell>
          <cell r="F6131">
            <v>2010</v>
          </cell>
          <cell r="N6131">
            <v>438745.71799999999</v>
          </cell>
          <cell r="R6131">
            <v>7382788.8660000004</v>
          </cell>
          <cell r="S6131" t="str">
            <v>Natural Gas</v>
          </cell>
        </row>
        <row r="6132">
          <cell r="A6132" t="str">
            <v>MA</v>
          </cell>
          <cell r="F6132">
            <v>2011</v>
          </cell>
          <cell r="N6132">
            <v>465074.01400000002</v>
          </cell>
          <cell r="R6132">
            <v>7825747.9649999999</v>
          </cell>
          <cell r="S6132" t="str">
            <v>Natural Gas</v>
          </cell>
        </row>
        <row r="6133">
          <cell r="A6133" t="str">
            <v>MA</v>
          </cell>
          <cell r="F6133">
            <v>2012</v>
          </cell>
          <cell r="N6133">
            <v>336465.94400000002</v>
          </cell>
          <cell r="R6133">
            <v>5661651.4759999998</v>
          </cell>
          <cell r="S6133" t="str">
            <v>Natural Gas</v>
          </cell>
        </row>
        <row r="6134">
          <cell r="A6134" t="str">
            <v>MA</v>
          </cell>
          <cell r="F6134">
            <v>2013</v>
          </cell>
          <cell r="N6134">
            <v>491676.22</v>
          </cell>
          <cell r="R6134">
            <v>8273387.3090000004</v>
          </cell>
          <cell r="S6134" t="str">
            <v>Natural Gas</v>
          </cell>
        </row>
        <row r="6135">
          <cell r="A6135" t="str">
            <v>MA</v>
          </cell>
          <cell r="F6135">
            <v>2014</v>
          </cell>
          <cell r="N6135">
            <v>525079.37100000004</v>
          </cell>
          <cell r="R6135">
            <v>8835481.3450000007</v>
          </cell>
          <cell r="S6135" t="str">
            <v>Natural Gas</v>
          </cell>
        </row>
        <row r="6136">
          <cell r="A6136" t="str">
            <v>MA</v>
          </cell>
          <cell r="F6136">
            <v>2015</v>
          </cell>
          <cell r="N6136">
            <v>492686.712</v>
          </cell>
          <cell r="R6136">
            <v>8290325.0480000004</v>
          </cell>
          <cell r="S6136" t="str">
            <v>Natural Gas</v>
          </cell>
        </row>
        <row r="6137">
          <cell r="A6137" t="str">
            <v>MA</v>
          </cell>
          <cell r="F6137">
            <v>2016</v>
          </cell>
          <cell r="N6137">
            <v>367337.74099999998</v>
          </cell>
          <cell r="R6137">
            <v>6181203.7829999998</v>
          </cell>
          <cell r="S6137" t="str">
            <v>Natural Gas</v>
          </cell>
        </row>
        <row r="6138">
          <cell r="A6138" t="str">
            <v>MA</v>
          </cell>
          <cell r="F6138">
            <v>2017</v>
          </cell>
          <cell r="N6138">
            <v>174527.4</v>
          </cell>
          <cell r="R6138">
            <v>2936766.9410000001</v>
          </cell>
          <cell r="S6138" t="str">
            <v>Natural Gas</v>
          </cell>
        </row>
        <row r="6139">
          <cell r="A6139" t="str">
            <v>MA</v>
          </cell>
          <cell r="F6139">
            <v>2018</v>
          </cell>
          <cell r="N6139">
            <v>283921.09600000002</v>
          </cell>
          <cell r="R6139">
            <v>4777451.7170000002</v>
          </cell>
          <cell r="S6139" t="str">
            <v>Natural Gas</v>
          </cell>
        </row>
        <row r="6140">
          <cell r="A6140" t="str">
            <v>MA</v>
          </cell>
          <cell r="F6140">
            <v>2019</v>
          </cell>
          <cell r="N6140">
            <v>162271.101</v>
          </cell>
          <cell r="R6140">
            <v>2730559.0780000002</v>
          </cell>
          <cell r="S6140" t="str">
            <v>Natural Gas</v>
          </cell>
        </row>
        <row r="6141">
          <cell r="A6141" t="str">
            <v>MA</v>
          </cell>
          <cell r="F6141">
            <v>2020</v>
          </cell>
          <cell r="N6141">
            <v>268970.39</v>
          </cell>
          <cell r="R6141">
            <v>4525904.71</v>
          </cell>
          <cell r="S6141" t="str">
            <v>Natural Gas</v>
          </cell>
        </row>
        <row r="6142">
          <cell r="A6142" t="str">
            <v>MA</v>
          </cell>
          <cell r="F6142">
            <v>2021</v>
          </cell>
          <cell r="N6142">
            <v>339062.49599999998</v>
          </cell>
          <cell r="R6142">
            <v>5705305.6169999996</v>
          </cell>
          <cell r="S6142" t="str">
            <v>Natural Gas</v>
          </cell>
        </row>
        <row r="6143">
          <cell r="A6143" t="str">
            <v>MA</v>
          </cell>
          <cell r="F6143">
            <v>2022</v>
          </cell>
          <cell r="N6143">
            <v>232879.53700000001</v>
          </cell>
          <cell r="R6143">
            <v>4011936.1310000001</v>
          </cell>
          <cell r="S6143" t="str">
            <v>Natural Gas</v>
          </cell>
        </row>
        <row r="6144">
          <cell r="A6144" t="str">
            <v>MA</v>
          </cell>
          <cell r="F6144">
            <v>2023</v>
          </cell>
          <cell r="N6144">
            <v>30541.305</v>
          </cell>
          <cell r="R6144">
            <v>526756.68799999997</v>
          </cell>
          <cell r="S6144" t="str">
            <v>Natural Gas</v>
          </cell>
        </row>
        <row r="6145">
          <cell r="A6145" t="str">
            <v>CT</v>
          </cell>
          <cell r="F6145">
            <v>2009</v>
          </cell>
          <cell r="N6145">
            <v>574722</v>
          </cell>
          <cell r="R6145">
            <v>9670891.8990000002</v>
          </cell>
          <cell r="S6145" t="str">
            <v>Natural Gas</v>
          </cell>
        </row>
        <row r="6146">
          <cell r="A6146" t="str">
            <v>CT</v>
          </cell>
          <cell r="F6146">
            <v>2010</v>
          </cell>
          <cell r="N6146">
            <v>704644.08700000006</v>
          </cell>
          <cell r="R6146">
            <v>11857073.6</v>
          </cell>
          <cell r="S6146" t="str">
            <v>Natural Gas</v>
          </cell>
        </row>
        <row r="6147">
          <cell r="A6147" t="str">
            <v>CT</v>
          </cell>
          <cell r="F6147">
            <v>2011</v>
          </cell>
          <cell r="N6147">
            <v>620164.027</v>
          </cell>
          <cell r="R6147">
            <v>10435484.513</v>
          </cell>
          <cell r="S6147" t="str">
            <v>Natural Gas</v>
          </cell>
        </row>
        <row r="6148">
          <cell r="A6148" t="str">
            <v>CT</v>
          </cell>
          <cell r="F6148">
            <v>2012</v>
          </cell>
          <cell r="N6148">
            <v>618326.93900000001</v>
          </cell>
          <cell r="R6148">
            <v>10404474.521</v>
          </cell>
          <cell r="S6148" t="str">
            <v>Natural Gas</v>
          </cell>
        </row>
        <row r="6149">
          <cell r="A6149" t="str">
            <v>CT</v>
          </cell>
          <cell r="F6149">
            <v>2013</v>
          </cell>
          <cell r="N6149">
            <v>581444.19999999995</v>
          </cell>
          <cell r="R6149">
            <v>9783915.2070000004</v>
          </cell>
          <cell r="S6149" t="str">
            <v>Natural Gas</v>
          </cell>
        </row>
        <row r="6150">
          <cell r="A6150" t="str">
            <v>CT</v>
          </cell>
          <cell r="F6150">
            <v>2014</v>
          </cell>
          <cell r="N6150">
            <v>517702.598</v>
          </cell>
          <cell r="R6150">
            <v>8711295.0879999995</v>
          </cell>
          <cell r="S6150" t="str">
            <v>Natural Gas</v>
          </cell>
        </row>
        <row r="6151">
          <cell r="A6151" t="str">
            <v>CT</v>
          </cell>
          <cell r="F6151">
            <v>2015</v>
          </cell>
          <cell r="N6151">
            <v>669492.26399999997</v>
          </cell>
          <cell r="R6151">
            <v>11265478.539000001</v>
          </cell>
          <cell r="S6151" t="str">
            <v>Natural Gas</v>
          </cell>
        </row>
        <row r="6152">
          <cell r="A6152" t="str">
            <v>CT</v>
          </cell>
          <cell r="F6152">
            <v>2016</v>
          </cell>
          <cell r="N6152">
            <v>766737.71499999997</v>
          </cell>
          <cell r="R6152">
            <v>12901776.669</v>
          </cell>
          <cell r="S6152" t="str">
            <v>Natural Gas</v>
          </cell>
        </row>
        <row r="6153">
          <cell r="A6153" t="str">
            <v>CT</v>
          </cell>
          <cell r="F6153">
            <v>2017</v>
          </cell>
          <cell r="N6153">
            <v>499058.94799999997</v>
          </cell>
          <cell r="R6153">
            <v>8397657.3350000009</v>
          </cell>
          <cell r="S6153" t="str">
            <v>Natural Gas</v>
          </cell>
        </row>
        <row r="6154">
          <cell r="A6154" t="str">
            <v>CT</v>
          </cell>
          <cell r="F6154">
            <v>2018</v>
          </cell>
          <cell r="N6154">
            <v>761301.83200000005</v>
          </cell>
          <cell r="R6154">
            <v>12810433.639</v>
          </cell>
          <cell r="S6154" t="str">
            <v>Natural Gas</v>
          </cell>
        </row>
        <row r="6155">
          <cell r="A6155" t="str">
            <v>CT</v>
          </cell>
          <cell r="F6155">
            <v>2019</v>
          </cell>
          <cell r="N6155">
            <v>514471.78899999999</v>
          </cell>
          <cell r="R6155">
            <v>8657030.0610000007</v>
          </cell>
          <cell r="S6155" t="str">
            <v>Natural Gas</v>
          </cell>
        </row>
        <row r="6156">
          <cell r="A6156" t="str">
            <v>CT</v>
          </cell>
          <cell r="F6156">
            <v>2020</v>
          </cell>
          <cell r="N6156">
            <v>388886.68400000001</v>
          </cell>
          <cell r="R6156">
            <v>6543767.5700000003</v>
          </cell>
          <cell r="S6156" t="str">
            <v>Natural Gas</v>
          </cell>
        </row>
        <row r="6157">
          <cell r="A6157" t="str">
            <v>CT</v>
          </cell>
          <cell r="F6157">
            <v>2021</v>
          </cell>
          <cell r="N6157">
            <v>471735.25699999998</v>
          </cell>
          <cell r="R6157">
            <v>7937868.54</v>
          </cell>
          <cell r="S6157" t="str">
            <v>Natural Gas</v>
          </cell>
        </row>
        <row r="6158">
          <cell r="A6158" t="str">
            <v>CT</v>
          </cell>
          <cell r="F6158">
            <v>2022</v>
          </cell>
          <cell r="N6158">
            <v>548991.66</v>
          </cell>
          <cell r="R6158">
            <v>9237874.6870000008</v>
          </cell>
          <cell r="S6158" t="str">
            <v>Natural Gas</v>
          </cell>
        </row>
        <row r="6159">
          <cell r="A6159" t="str">
            <v>CT</v>
          </cell>
          <cell r="F6159">
            <v>2023</v>
          </cell>
          <cell r="N6159">
            <v>556903.95700000005</v>
          </cell>
          <cell r="R6159">
            <v>9371045.7420000006</v>
          </cell>
          <cell r="S6159" t="str">
            <v>Natural Gas</v>
          </cell>
        </row>
        <row r="6160">
          <cell r="A6160" t="str">
            <v>CT</v>
          </cell>
          <cell r="F6160">
            <v>2009</v>
          </cell>
          <cell r="N6160">
            <v>547867.01599999995</v>
          </cell>
          <cell r="R6160">
            <v>9218833.0999999996</v>
          </cell>
          <cell r="S6160" t="str">
            <v>Natural Gas</v>
          </cell>
        </row>
        <row r="6161">
          <cell r="A6161" t="str">
            <v>CT</v>
          </cell>
          <cell r="F6161">
            <v>2010</v>
          </cell>
          <cell r="N6161">
            <v>682900.42200000002</v>
          </cell>
          <cell r="R6161">
            <v>11491141.867000001</v>
          </cell>
          <cell r="S6161" t="str">
            <v>Natural Gas</v>
          </cell>
        </row>
        <row r="6162">
          <cell r="A6162" t="str">
            <v>CT</v>
          </cell>
          <cell r="F6162">
            <v>2011</v>
          </cell>
          <cell r="N6162">
            <v>597611.27300000004</v>
          </cell>
          <cell r="R6162">
            <v>10055906.638</v>
          </cell>
          <cell r="S6162" t="str">
            <v>Natural Gas</v>
          </cell>
        </row>
        <row r="6163">
          <cell r="A6163" t="str">
            <v>CT</v>
          </cell>
          <cell r="F6163">
            <v>2012</v>
          </cell>
          <cell r="N6163">
            <v>622168.74</v>
          </cell>
          <cell r="R6163">
            <v>10469151.367000001</v>
          </cell>
          <cell r="S6163" t="str">
            <v>Natural Gas</v>
          </cell>
        </row>
        <row r="6164">
          <cell r="A6164" t="str">
            <v>CT</v>
          </cell>
          <cell r="F6164">
            <v>2013</v>
          </cell>
          <cell r="N6164">
            <v>719804.69900000002</v>
          </cell>
          <cell r="R6164">
            <v>12112072.596000001</v>
          </cell>
          <cell r="S6164" t="str">
            <v>Natural Gas</v>
          </cell>
        </row>
        <row r="6165">
          <cell r="A6165" t="str">
            <v>CT</v>
          </cell>
          <cell r="F6165">
            <v>2014</v>
          </cell>
          <cell r="N6165">
            <v>576132.94999999995</v>
          </cell>
          <cell r="R6165">
            <v>9694537.1919999998</v>
          </cell>
          <cell r="S6165" t="str">
            <v>Natural Gas</v>
          </cell>
        </row>
        <row r="6166">
          <cell r="A6166" t="str">
            <v>CT</v>
          </cell>
          <cell r="F6166">
            <v>2015</v>
          </cell>
          <cell r="N6166">
            <v>655042.79299999995</v>
          </cell>
          <cell r="R6166">
            <v>11022362.544</v>
          </cell>
          <cell r="S6166" t="str">
            <v>Natural Gas</v>
          </cell>
        </row>
        <row r="6167">
          <cell r="A6167" t="str">
            <v>CT</v>
          </cell>
          <cell r="F6167">
            <v>2016</v>
          </cell>
          <cell r="N6167">
            <v>776496.71600000001</v>
          </cell>
          <cell r="R6167">
            <v>13066040.812000001</v>
          </cell>
          <cell r="S6167" t="str">
            <v>Natural Gas</v>
          </cell>
        </row>
        <row r="6168">
          <cell r="A6168" t="str">
            <v>CT</v>
          </cell>
          <cell r="F6168">
            <v>2017</v>
          </cell>
          <cell r="N6168">
            <v>502783.924</v>
          </cell>
          <cell r="R6168">
            <v>8460338.9309999999</v>
          </cell>
          <cell r="S6168" t="str">
            <v>Natural Gas</v>
          </cell>
        </row>
        <row r="6169">
          <cell r="A6169" t="str">
            <v>CT</v>
          </cell>
          <cell r="F6169">
            <v>2018</v>
          </cell>
          <cell r="N6169">
            <v>780451.29799999995</v>
          </cell>
          <cell r="R6169">
            <v>13132549.014</v>
          </cell>
          <cell r="S6169" t="str">
            <v>Natural Gas</v>
          </cell>
        </row>
        <row r="6170">
          <cell r="A6170" t="str">
            <v>CT</v>
          </cell>
          <cell r="F6170">
            <v>2019</v>
          </cell>
          <cell r="N6170">
            <v>504830.73300000001</v>
          </cell>
          <cell r="R6170">
            <v>8494726.5020000003</v>
          </cell>
          <cell r="S6170" t="str">
            <v>Natural Gas</v>
          </cell>
        </row>
        <row r="6171">
          <cell r="A6171" t="str">
            <v>CT</v>
          </cell>
          <cell r="F6171">
            <v>2020</v>
          </cell>
          <cell r="N6171">
            <v>401374.74200000003</v>
          </cell>
          <cell r="R6171">
            <v>6753912.4900000002</v>
          </cell>
          <cell r="S6171" t="str">
            <v>Natural Gas</v>
          </cell>
        </row>
        <row r="6172">
          <cell r="A6172" t="str">
            <v>CT</v>
          </cell>
          <cell r="F6172">
            <v>2021</v>
          </cell>
          <cell r="N6172">
            <v>475299.45500000002</v>
          </cell>
          <cell r="R6172">
            <v>7997859.2019999996</v>
          </cell>
          <cell r="S6172" t="str">
            <v>Natural Gas</v>
          </cell>
        </row>
        <row r="6173">
          <cell r="A6173" t="str">
            <v>CT</v>
          </cell>
          <cell r="F6173">
            <v>2022</v>
          </cell>
          <cell r="N6173">
            <v>543861.64899999998</v>
          </cell>
          <cell r="R6173">
            <v>9151504.1319999993</v>
          </cell>
          <cell r="S6173" t="str">
            <v>Natural Gas</v>
          </cell>
        </row>
        <row r="6174">
          <cell r="A6174" t="str">
            <v>CT</v>
          </cell>
          <cell r="F6174">
            <v>2023</v>
          </cell>
          <cell r="N6174">
            <v>558455.65700000001</v>
          </cell>
          <cell r="R6174">
            <v>9397114.2359999996</v>
          </cell>
          <cell r="S6174" t="str">
            <v>Natural Gas</v>
          </cell>
        </row>
        <row r="6175">
          <cell r="A6175" t="str">
            <v>RI</v>
          </cell>
          <cell r="F6175">
            <v>2009</v>
          </cell>
          <cell r="N6175">
            <v>671541.29299999995</v>
          </cell>
          <cell r="R6175">
            <v>11300032.130000001</v>
          </cell>
          <cell r="S6175" t="str">
            <v>Natural Gas</v>
          </cell>
        </row>
        <row r="6176">
          <cell r="A6176" t="str">
            <v>RI</v>
          </cell>
          <cell r="F6176">
            <v>2010</v>
          </cell>
          <cell r="N6176">
            <v>482242.04499999998</v>
          </cell>
          <cell r="R6176">
            <v>8114624.358</v>
          </cell>
          <cell r="S6176" t="str">
            <v>Natural Gas</v>
          </cell>
        </row>
        <row r="6177">
          <cell r="A6177" t="str">
            <v>RI</v>
          </cell>
          <cell r="F6177">
            <v>2011</v>
          </cell>
          <cell r="N6177">
            <v>690929.50100000005</v>
          </cell>
          <cell r="R6177">
            <v>11626280.33</v>
          </cell>
          <cell r="S6177" t="str">
            <v>Natural Gas</v>
          </cell>
        </row>
        <row r="6178">
          <cell r="A6178" t="str">
            <v>RI</v>
          </cell>
          <cell r="F6178">
            <v>2012</v>
          </cell>
          <cell r="N6178">
            <v>695232.245</v>
          </cell>
          <cell r="R6178">
            <v>11698637.309</v>
          </cell>
          <cell r="S6178" t="str">
            <v>Natural Gas</v>
          </cell>
        </row>
        <row r="6179">
          <cell r="A6179" t="str">
            <v>RI</v>
          </cell>
          <cell r="F6179">
            <v>2013</v>
          </cell>
          <cell r="N6179">
            <v>534011.152</v>
          </cell>
          <cell r="R6179">
            <v>8985836.5639999993</v>
          </cell>
          <cell r="S6179" t="str">
            <v>Natural Gas</v>
          </cell>
        </row>
        <row r="6180">
          <cell r="A6180" t="str">
            <v>RI</v>
          </cell>
          <cell r="F6180">
            <v>2014</v>
          </cell>
          <cell r="N6180">
            <v>635890.22499999998</v>
          </cell>
          <cell r="R6180">
            <v>10700134.838</v>
          </cell>
          <cell r="S6180" t="str">
            <v>Natural Gas</v>
          </cell>
        </row>
        <row r="6181">
          <cell r="A6181" t="str">
            <v>RI</v>
          </cell>
          <cell r="F6181">
            <v>2015</v>
          </cell>
          <cell r="N6181">
            <v>591887.21200000006</v>
          </cell>
          <cell r="R6181">
            <v>9959686.0460000001</v>
          </cell>
          <cell r="S6181" t="str">
            <v>Natural Gas</v>
          </cell>
        </row>
        <row r="6182">
          <cell r="A6182" t="str">
            <v>RI</v>
          </cell>
          <cell r="F6182">
            <v>2016</v>
          </cell>
          <cell r="N6182">
            <v>494723.74900000001</v>
          </cell>
          <cell r="R6182">
            <v>8324708.4950000001</v>
          </cell>
          <cell r="S6182" t="str">
            <v>Natural Gas</v>
          </cell>
        </row>
        <row r="6183">
          <cell r="A6183" t="str">
            <v>RI</v>
          </cell>
          <cell r="F6183">
            <v>2017</v>
          </cell>
          <cell r="N6183">
            <v>555110.08900000004</v>
          </cell>
          <cell r="R6183">
            <v>9340820.9379999992</v>
          </cell>
          <cell r="S6183" t="str">
            <v>Natural Gas</v>
          </cell>
        </row>
        <row r="6184">
          <cell r="A6184" t="str">
            <v>RI</v>
          </cell>
          <cell r="F6184">
            <v>2018</v>
          </cell>
          <cell r="N6184">
            <v>663515.61499999999</v>
          </cell>
          <cell r="R6184">
            <v>11164980.566</v>
          </cell>
          <cell r="S6184" t="str">
            <v>Natural Gas</v>
          </cell>
        </row>
        <row r="6185">
          <cell r="A6185" t="str">
            <v>RI</v>
          </cell>
          <cell r="F6185">
            <v>2019</v>
          </cell>
          <cell r="N6185">
            <v>488676.07799999998</v>
          </cell>
          <cell r="R6185">
            <v>8222905.8810000001</v>
          </cell>
          <cell r="S6185" t="str">
            <v>Natural Gas</v>
          </cell>
        </row>
        <row r="6186">
          <cell r="A6186" t="str">
            <v>RI</v>
          </cell>
          <cell r="F6186">
            <v>2020</v>
          </cell>
          <cell r="N6186">
            <v>674833.26899999997</v>
          </cell>
          <cell r="R6186">
            <v>11355303.976</v>
          </cell>
          <cell r="S6186" t="str">
            <v>Natural Gas</v>
          </cell>
        </row>
        <row r="6187">
          <cell r="A6187" t="str">
            <v>RI</v>
          </cell>
          <cell r="F6187">
            <v>2021</v>
          </cell>
          <cell r="N6187">
            <v>641234.67200000002</v>
          </cell>
          <cell r="R6187">
            <v>10790040.535</v>
          </cell>
          <cell r="S6187" t="str">
            <v>Natural Gas</v>
          </cell>
        </row>
        <row r="6188">
          <cell r="A6188" t="str">
            <v>RI</v>
          </cell>
          <cell r="F6188">
            <v>2022</v>
          </cell>
          <cell r="N6188">
            <v>446483.64299999998</v>
          </cell>
          <cell r="R6188">
            <v>7513015.0089999996</v>
          </cell>
          <cell r="S6188" t="str">
            <v>Natural Gas</v>
          </cell>
        </row>
        <row r="6189">
          <cell r="A6189" t="str">
            <v>RI</v>
          </cell>
          <cell r="F6189">
            <v>2023</v>
          </cell>
          <cell r="N6189">
            <v>694375.79399999999</v>
          </cell>
          <cell r="R6189">
            <v>11684181.423</v>
          </cell>
          <cell r="S6189" t="str">
            <v>Natural Gas</v>
          </cell>
        </row>
        <row r="6190">
          <cell r="A6190" t="str">
            <v>ME</v>
          </cell>
          <cell r="F6190">
            <v>2009</v>
          </cell>
          <cell r="N6190">
            <v>503291.44699999999</v>
          </cell>
          <cell r="R6190">
            <v>8468849.4570000004</v>
          </cell>
          <cell r="S6190" t="str">
            <v>Natural Gas</v>
          </cell>
        </row>
        <row r="6191">
          <cell r="A6191" t="str">
            <v>ME</v>
          </cell>
          <cell r="F6191">
            <v>2010</v>
          </cell>
          <cell r="N6191">
            <v>571349.31299999997</v>
          </cell>
          <cell r="R6191">
            <v>9614094.0510000009</v>
          </cell>
          <cell r="S6191" t="str">
            <v>Natural Gas</v>
          </cell>
        </row>
        <row r="6192">
          <cell r="A6192" t="str">
            <v>ME</v>
          </cell>
          <cell r="F6192">
            <v>2011</v>
          </cell>
          <cell r="N6192">
            <v>393788.81300000002</v>
          </cell>
          <cell r="R6192">
            <v>6626315.2050000001</v>
          </cell>
          <cell r="S6192" t="str">
            <v>Natural Gas</v>
          </cell>
        </row>
        <row r="6193">
          <cell r="A6193" t="str">
            <v>ME</v>
          </cell>
          <cell r="F6193">
            <v>2012</v>
          </cell>
          <cell r="N6193">
            <v>276484.50300000003</v>
          </cell>
          <cell r="R6193">
            <v>4652407.1890000002</v>
          </cell>
          <cell r="S6193" t="str">
            <v>Natural Gas</v>
          </cell>
        </row>
        <row r="6194">
          <cell r="A6194" t="str">
            <v>ME</v>
          </cell>
          <cell r="F6194">
            <v>2013</v>
          </cell>
          <cell r="N6194">
            <v>80590.841</v>
          </cell>
          <cell r="R6194">
            <v>1356075.5419999999</v>
          </cell>
          <cell r="S6194" t="str">
            <v>Natural Gas</v>
          </cell>
        </row>
        <row r="6195">
          <cell r="A6195" t="str">
            <v>ME</v>
          </cell>
          <cell r="F6195">
            <v>2014</v>
          </cell>
          <cell r="N6195">
            <v>275474.51</v>
          </cell>
          <cell r="R6195">
            <v>4635400.6239999998</v>
          </cell>
          <cell r="S6195" t="str">
            <v>Natural Gas</v>
          </cell>
        </row>
        <row r="6196">
          <cell r="A6196" t="str">
            <v>ME</v>
          </cell>
          <cell r="F6196">
            <v>2015</v>
          </cell>
          <cell r="N6196">
            <v>71416.366999999998</v>
          </cell>
          <cell r="R6196">
            <v>1201696.7779999999</v>
          </cell>
          <cell r="S6196" t="str">
            <v>Natural Gas</v>
          </cell>
        </row>
        <row r="6197">
          <cell r="A6197" t="str">
            <v>ME</v>
          </cell>
          <cell r="F6197">
            <v>2016</v>
          </cell>
          <cell r="N6197">
            <v>146098.50099999999</v>
          </cell>
          <cell r="R6197">
            <v>2458307.5499999998</v>
          </cell>
          <cell r="S6197" t="str">
            <v>Natural Gas</v>
          </cell>
        </row>
        <row r="6198">
          <cell r="A6198" t="str">
            <v>ME</v>
          </cell>
          <cell r="F6198">
            <v>2017</v>
          </cell>
          <cell r="N6198">
            <v>81074.907000000007</v>
          </cell>
          <cell r="R6198">
            <v>1364243.399</v>
          </cell>
          <cell r="S6198" t="str">
            <v>Natural Gas</v>
          </cell>
        </row>
        <row r="6199">
          <cell r="A6199" t="str">
            <v>ME</v>
          </cell>
          <cell r="F6199">
            <v>2018</v>
          </cell>
          <cell r="N6199">
            <v>56889.826000000001</v>
          </cell>
          <cell r="R6199">
            <v>957251.91899999999</v>
          </cell>
          <cell r="S6199" t="str">
            <v>Natural Gas</v>
          </cell>
        </row>
        <row r="6200">
          <cell r="A6200" t="str">
            <v>ME</v>
          </cell>
          <cell r="F6200">
            <v>2019</v>
          </cell>
          <cell r="N6200">
            <v>52962.500999999997</v>
          </cell>
          <cell r="R6200">
            <v>891173.478</v>
          </cell>
          <cell r="S6200" t="str">
            <v>Natural Gas</v>
          </cell>
        </row>
        <row r="6201">
          <cell r="A6201" t="str">
            <v>ME</v>
          </cell>
          <cell r="F6201">
            <v>2020</v>
          </cell>
          <cell r="N6201">
            <v>25637.81</v>
          </cell>
          <cell r="R6201">
            <v>431408.78899999999</v>
          </cell>
          <cell r="S6201" t="str">
            <v>Natural Gas</v>
          </cell>
        </row>
        <row r="6202">
          <cell r="A6202" t="str">
            <v>ME</v>
          </cell>
          <cell r="F6202">
            <v>2021</v>
          </cell>
          <cell r="N6202">
            <v>63810.675999999999</v>
          </cell>
          <cell r="R6202">
            <v>1073759.2590000001</v>
          </cell>
          <cell r="S6202" t="str">
            <v>Natural Gas</v>
          </cell>
        </row>
        <row r="6203">
          <cell r="A6203" t="str">
            <v>ME</v>
          </cell>
          <cell r="F6203">
            <v>2022</v>
          </cell>
          <cell r="N6203">
            <v>101669.33199999999</v>
          </cell>
          <cell r="R6203">
            <v>1710758.075</v>
          </cell>
          <cell r="S6203" t="str">
            <v>Natural Gas</v>
          </cell>
        </row>
        <row r="6204">
          <cell r="A6204" t="str">
            <v>ME</v>
          </cell>
          <cell r="F6204">
            <v>2023</v>
          </cell>
          <cell r="N6204">
            <v>231109.19</v>
          </cell>
          <cell r="R6204">
            <v>3888838.22</v>
          </cell>
          <cell r="S6204" t="str">
            <v>Natural Gas</v>
          </cell>
        </row>
        <row r="6205">
          <cell r="A6205" t="str">
            <v>ME</v>
          </cell>
          <cell r="F6205">
            <v>2009</v>
          </cell>
          <cell r="N6205">
            <v>491943.78200000001</v>
          </cell>
          <cell r="R6205">
            <v>8277970.4309999999</v>
          </cell>
          <cell r="S6205" t="str">
            <v>Natural Gas</v>
          </cell>
        </row>
        <row r="6206">
          <cell r="A6206" t="str">
            <v>ME</v>
          </cell>
          <cell r="F6206">
            <v>2010</v>
          </cell>
          <cell r="N6206">
            <v>559052.93999999994</v>
          </cell>
          <cell r="R6206">
            <v>9407102.4389999993</v>
          </cell>
          <cell r="S6206" t="str">
            <v>Natural Gas</v>
          </cell>
        </row>
        <row r="6207">
          <cell r="A6207" t="str">
            <v>ME</v>
          </cell>
          <cell r="F6207">
            <v>2011</v>
          </cell>
          <cell r="N6207">
            <v>384369.58</v>
          </cell>
          <cell r="R6207">
            <v>6467805.4979999997</v>
          </cell>
          <cell r="S6207" t="str">
            <v>Natural Gas</v>
          </cell>
        </row>
        <row r="6208">
          <cell r="A6208" t="str">
            <v>ME</v>
          </cell>
          <cell r="F6208">
            <v>2012</v>
          </cell>
          <cell r="N6208">
            <v>256191.87700000001</v>
          </cell>
          <cell r="R6208">
            <v>4310836.9879999999</v>
          </cell>
          <cell r="S6208" t="str">
            <v>Natural Gas</v>
          </cell>
        </row>
        <row r="6209">
          <cell r="A6209" t="str">
            <v>ME</v>
          </cell>
          <cell r="F6209">
            <v>2013</v>
          </cell>
          <cell r="N6209">
            <v>81192.286999999997</v>
          </cell>
          <cell r="R6209">
            <v>1366217.0060000001</v>
          </cell>
          <cell r="S6209" t="str">
            <v>Natural Gas</v>
          </cell>
        </row>
        <row r="6210">
          <cell r="A6210" t="str">
            <v>ME</v>
          </cell>
          <cell r="F6210">
            <v>2014</v>
          </cell>
          <cell r="N6210">
            <v>210382.34599999999</v>
          </cell>
          <cell r="R6210">
            <v>3540087.7489999998</v>
          </cell>
          <cell r="S6210" t="str">
            <v>Natural Gas</v>
          </cell>
        </row>
        <row r="6211">
          <cell r="A6211" t="str">
            <v>ME</v>
          </cell>
          <cell r="F6211">
            <v>2015</v>
          </cell>
          <cell r="N6211">
            <v>75955.876999999993</v>
          </cell>
          <cell r="R6211">
            <v>1278123.8470000001</v>
          </cell>
          <cell r="S6211" t="str">
            <v>Natural Gas</v>
          </cell>
        </row>
        <row r="6212">
          <cell r="A6212" t="str">
            <v>ME</v>
          </cell>
          <cell r="F6212">
            <v>2016</v>
          </cell>
          <cell r="N6212">
            <v>101511.26700000001</v>
          </cell>
          <cell r="R6212">
            <v>1708102.345</v>
          </cell>
          <cell r="S6212" t="str">
            <v>Natural Gas</v>
          </cell>
        </row>
        <row r="6213">
          <cell r="A6213" t="str">
            <v>ME</v>
          </cell>
          <cell r="F6213">
            <v>2017</v>
          </cell>
          <cell r="N6213">
            <v>66254.388999999996</v>
          </cell>
          <cell r="R6213">
            <v>1114851.6669999999</v>
          </cell>
          <cell r="S6213" t="str">
            <v>Natural Gas</v>
          </cell>
        </row>
        <row r="6214">
          <cell r="A6214" t="str">
            <v>ME</v>
          </cell>
          <cell r="F6214">
            <v>2018</v>
          </cell>
          <cell r="N6214">
            <v>47416.353999999999</v>
          </cell>
          <cell r="R6214">
            <v>797868.26599999995</v>
          </cell>
          <cell r="S6214" t="str">
            <v>Natural Gas</v>
          </cell>
        </row>
        <row r="6215">
          <cell r="A6215" t="str">
            <v>ME</v>
          </cell>
          <cell r="F6215">
            <v>2019</v>
          </cell>
          <cell r="N6215">
            <v>72136.342999999993</v>
          </cell>
          <cell r="R6215">
            <v>1213799.93</v>
          </cell>
          <cell r="S6215" t="str">
            <v>Natural Gas</v>
          </cell>
        </row>
        <row r="6216">
          <cell r="A6216" t="str">
            <v>ME</v>
          </cell>
          <cell r="F6216">
            <v>2020</v>
          </cell>
          <cell r="N6216">
            <v>56317.055999999997</v>
          </cell>
          <cell r="R6216">
            <v>947636.152</v>
          </cell>
          <cell r="S6216" t="str">
            <v>Natural Gas</v>
          </cell>
        </row>
        <row r="6217">
          <cell r="A6217" t="str">
            <v>ME</v>
          </cell>
          <cell r="F6217">
            <v>2021</v>
          </cell>
          <cell r="N6217">
            <v>172167.432</v>
          </cell>
          <cell r="R6217">
            <v>2897058.906</v>
          </cell>
          <cell r="S6217" t="str">
            <v>Natural Gas</v>
          </cell>
        </row>
        <row r="6218">
          <cell r="A6218" t="str">
            <v>ME</v>
          </cell>
          <cell r="F6218">
            <v>2022</v>
          </cell>
          <cell r="N6218">
            <v>192084.39</v>
          </cell>
          <cell r="R6218">
            <v>3232179.966</v>
          </cell>
          <cell r="S6218" t="str">
            <v>Natural Gas</v>
          </cell>
        </row>
        <row r="6219">
          <cell r="A6219" t="str">
            <v>ME</v>
          </cell>
          <cell r="F6219">
            <v>2023</v>
          </cell>
          <cell r="N6219">
            <v>183978.321</v>
          </cell>
          <cell r="R6219">
            <v>3095805.6189999999</v>
          </cell>
          <cell r="S6219" t="str">
            <v>Natural Gas</v>
          </cell>
        </row>
        <row r="6220">
          <cell r="A6220" t="str">
            <v>MA</v>
          </cell>
          <cell r="F6220">
            <v>2009</v>
          </cell>
          <cell r="N6220">
            <v>840536.41299999994</v>
          </cell>
          <cell r="R6220">
            <v>14143617.832</v>
          </cell>
          <cell r="S6220" t="str">
            <v>Natural Gas</v>
          </cell>
        </row>
        <row r="6221">
          <cell r="A6221" t="str">
            <v>MA</v>
          </cell>
          <cell r="F6221">
            <v>2010</v>
          </cell>
          <cell r="N6221">
            <v>855778.51199999999</v>
          </cell>
          <cell r="R6221">
            <v>14400133.543</v>
          </cell>
          <cell r="S6221" t="str">
            <v>Natural Gas</v>
          </cell>
        </row>
        <row r="6222">
          <cell r="A6222" t="str">
            <v>MA</v>
          </cell>
          <cell r="F6222">
            <v>2011</v>
          </cell>
          <cell r="N6222">
            <v>1012773.425</v>
          </cell>
          <cell r="R6222">
            <v>17041942.888</v>
          </cell>
          <cell r="S6222" t="str">
            <v>Natural Gas</v>
          </cell>
        </row>
        <row r="6223">
          <cell r="A6223" t="str">
            <v>MA</v>
          </cell>
          <cell r="F6223">
            <v>2012</v>
          </cell>
          <cell r="N6223">
            <v>853283.23600000003</v>
          </cell>
          <cell r="R6223">
            <v>14358186.249</v>
          </cell>
          <cell r="S6223" t="str">
            <v>Natural Gas</v>
          </cell>
        </row>
        <row r="6224">
          <cell r="A6224" t="str">
            <v>MA</v>
          </cell>
          <cell r="F6224">
            <v>2013</v>
          </cell>
          <cell r="N6224">
            <v>621498.65599999996</v>
          </cell>
          <cell r="R6224">
            <v>10457942.877</v>
          </cell>
          <cell r="S6224" t="str">
            <v>Natural Gas</v>
          </cell>
        </row>
        <row r="6225">
          <cell r="A6225" t="str">
            <v>MA</v>
          </cell>
          <cell r="F6225">
            <v>2014</v>
          </cell>
          <cell r="N6225">
            <v>766821.93099999998</v>
          </cell>
          <cell r="R6225">
            <v>12903296.452</v>
          </cell>
          <cell r="S6225" t="str">
            <v>Natural Gas</v>
          </cell>
        </row>
        <row r="6226">
          <cell r="A6226" t="str">
            <v>MA</v>
          </cell>
          <cell r="F6226">
            <v>2015</v>
          </cell>
          <cell r="N6226">
            <v>876789.92099999997</v>
          </cell>
          <cell r="R6226">
            <v>14753643.620999999</v>
          </cell>
          <cell r="S6226" t="str">
            <v>Natural Gas</v>
          </cell>
        </row>
        <row r="6227">
          <cell r="A6227" t="str">
            <v>MA</v>
          </cell>
          <cell r="F6227">
            <v>2016</v>
          </cell>
          <cell r="N6227">
            <v>750205.52300000004</v>
          </cell>
          <cell r="R6227">
            <v>12623651.189999999</v>
          </cell>
          <cell r="S6227" t="str">
            <v>Natural Gas</v>
          </cell>
        </row>
        <row r="6228">
          <cell r="A6228" t="str">
            <v>MA</v>
          </cell>
          <cell r="F6228">
            <v>2017</v>
          </cell>
          <cell r="N6228">
            <v>560533.58700000006</v>
          </cell>
          <cell r="R6228">
            <v>9432122.4829999991</v>
          </cell>
          <cell r="S6228" t="str">
            <v>Natural Gas</v>
          </cell>
        </row>
        <row r="6229">
          <cell r="A6229" t="str">
            <v>MA</v>
          </cell>
          <cell r="F6229">
            <v>2018</v>
          </cell>
          <cell r="N6229">
            <v>473747.45600000001</v>
          </cell>
          <cell r="R6229">
            <v>7971858.25</v>
          </cell>
          <cell r="S6229" t="str">
            <v>Natural Gas</v>
          </cell>
        </row>
        <row r="6230">
          <cell r="A6230" t="str">
            <v>MA</v>
          </cell>
          <cell r="F6230">
            <v>2019</v>
          </cell>
          <cell r="N6230">
            <v>388418.08600000001</v>
          </cell>
          <cell r="R6230">
            <v>6535848.6679999996</v>
          </cell>
          <cell r="S6230" t="str">
            <v>Natural Gas</v>
          </cell>
        </row>
        <row r="6231">
          <cell r="A6231" t="str">
            <v>MA</v>
          </cell>
          <cell r="F6231">
            <v>2020</v>
          </cell>
          <cell r="N6231">
            <v>449275.26899999997</v>
          </cell>
          <cell r="R6231">
            <v>7559875.4780000001</v>
          </cell>
          <cell r="S6231" t="str">
            <v>Natural Gas</v>
          </cell>
        </row>
        <row r="6232">
          <cell r="A6232" t="str">
            <v>MA</v>
          </cell>
          <cell r="F6232">
            <v>2021</v>
          </cell>
          <cell r="N6232">
            <v>296018.52899999998</v>
          </cell>
          <cell r="R6232">
            <v>4981078.6069999998</v>
          </cell>
          <cell r="S6232" t="str">
            <v>Natural Gas</v>
          </cell>
        </row>
        <row r="6233">
          <cell r="A6233" t="str">
            <v>MA</v>
          </cell>
          <cell r="F6233">
            <v>2022</v>
          </cell>
          <cell r="N6233">
            <v>488838.30099999998</v>
          </cell>
          <cell r="R6233">
            <v>8225659.2759999996</v>
          </cell>
          <cell r="S6233" t="str">
            <v>Natural Gas</v>
          </cell>
        </row>
        <row r="6234">
          <cell r="A6234" t="str">
            <v>MA</v>
          </cell>
          <cell r="F6234">
            <v>2023</v>
          </cell>
          <cell r="N6234">
            <v>268093.68300000002</v>
          </cell>
          <cell r="R6234">
            <v>4511196.3210000005</v>
          </cell>
          <cell r="S6234" t="str">
            <v>Natural Gas</v>
          </cell>
        </row>
        <row r="6235">
          <cell r="A6235" t="str">
            <v>ME</v>
          </cell>
          <cell r="F6235">
            <v>2009</v>
          </cell>
          <cell r="N6235">
            <v>223947.84599999999</v>
          </cell>
          <cell r="R6235">
            <v>3768298.1910000001</v>
          </cell>
          <cell r="S6235" t="str">
            <v>Natural Gas</v>
          </cell>
        </row>
        <row r="6236">
          <cell r="A6236" t="str">
            <v>ME</v>
          </cell>
          <cell r="F6236">
            <v>2010</v>
          </cell>
          <cell r="N6236">
            <v>232582.932</v>
          </cell>
          <cell r="R6236">
            <v>3913644.6570000001</v>
          </cell>
          <cell r="S6236" t="str">
            <v>Natural Gas</v>
          </cell>
        </row>
        <row r="6237">
          <cell r="A6237" t="str">
            <v>ME</v>
          </cell>
          <cell r="F6237">
            <v>2011</v>
          </cell>
          <cell r="N6237">
            <v>187548.53200000001</v>
          </cell>
          <cell r="R6237">
            <v>3155819.9610000001</v>
          </cell>
          <cell r="S6237" t="str">
            <v>Natural Gas</v>
          </cell>
        </row>
        <row r="6238">
          <cell r="A6238" t="str">
            <v>ME</v>
          </cell>
          <cell r="F6238">
            <v>2012</v>
          </cell>
          <cell r="N6238">
            <v>166212.43</v>
          </cell>
          <cell r="R6238">
            <v>2796861.0780000002</v>
          </cell>
          <cell r="S6238" t="str">
            <v>Natural Gas</v>
          </cell>
        </row>
        <row r="6239">
          <cell r="A6239" t="str">
            <v>ME</v>
          </cell>
          <cell r="F6239">
            <v>2013</v>
          </cell>
          <cell r="N6239">
            <v>81648.687000000005</v>
          </cell>
          <cell r="R6239">
            <v>1373898.7180000001</v>
          </cell>
          <cell r="S6239" t="str">
            <v>Natural Gas</v>
          </cell>
        </row>
        <row r="6240">
          <cell r="A6240" t="str">
            <v>ME</v>
          </cell>
          <cell r="F6240">
            <v>2014</v>
          </cell>
          <cell r="N6240">
            <v>182987.859</v>
          </cell>
          <cell r="R6240">
            <v>3079135.8190000001</v>
          </cell>
          <cell r="S6240" t="str">
            <v>Natural Gas</v>
          </cell>
        </row>
        <row r="6241">
          <cell r="A6241" t="str">
            <v>ME</v>
          </cell>
          <cell r="F6241">
            <v>2015</v>
          </cell>
          <cell r="N6241">
            <v>127962.799</v>
          </cell>
          <cell r="R6241">
            <v>2153230.5109999999</v>
          </cell>
          <cell r="S6241" t="str">
            <v>Natural Gas</v>
          </cell>
        </row>
        <row r="6242">
          <cell r="A6242" t="str">
            <v>ME</v>
          </cell>
          <cell r="F6242">
            <v>2016</v>
          </cell>
          <cell r="N6242">
            <v>183510.14199999999</v>
          </cell>
          <cell r="R6242">
            <v>3087943.5090000001</v>
          </cell>
          <cell r="S6242" t="str">
            <v>Natural Gas</v>
          </cell>
        </row>
        <row r="6243">
          <cell r="A6243" t="str">
            <v>ME</v>
          </cell>
          <cell r="F6243">
            <v>2017</v>
          </cell>
          <cell r="N6243">
            <v>104858.51</v>
          </cell>
          <cell r="R6243">
            <v>1764459.6359999999</v>
          </cell>
          <cell r="S6243" t="str">
            <v>Natural Gas</v>
          </cell>
        </row>
        <row r="6244">
          <cell r="A6244" t="str">
            <v>ME</v>
          </cell>
          <cell r="F6244">
            <v>2018</v>
          </cell>
          <cell r="N6244">
            <v>69766.928</v>
          </cell>
          <cell r="R6244">
            <v>1173962.6880000001</v>
          </cell>
          <cell r="S6244" t="str">
            <v>Natural Gas</v>
          </cell>
        </row>
        <row r="6245">
          <cell r="A6245" t="str">
            <v>ME</v>
          </cell>
          <cell r="F6245">
            <v>2019</v>
          </cell>
          <cell r="N6245">
            <v>29422.687000000002</v>
          </cell>
          <cell r="R6245">
            <v>495106.777</v>
          </cell>
          <cell r="S6245" t="str">
            <v>Natural Gas</v>
          </cell>
        </row>
        <row r="6246">
          <cell r="A6246" t="str">
            <v>ME</v>
          </cell>
          <cell r="F6246">
            <v>2020</v>
          </cell>
          <cell r="N6246">
            <v>74514.702999999994</v>
          </cell>
          <cell r="R6246">
            <v>1253848.7679999999</v>
          </cell>
          <cell r="S6246" t="str">
            <v>Natural Gas</v>
          </cell>
        </row>
        <row r="6247">
          <cell r="A6247" t="str">
            <v>ME</v>
          </cell>
          <cell r="F6247">
            <v>2021</v>
          </cell>
          <cell r="N6247">
            <v>145037.74</v>
          </cell>
          <cell r="R6247">
            <v>2440563.0359999998</v>
          </cell>
          <cell r="S6247" t="str">
            <v>Natural Gas</v>
          </cell>
        </row>
        <row r="6248">
          <cell r="A6248" t="str">
            <v>ME</v>
          </cell>
          <cell r="F6248">
            <v>2022</v>
          </cell>
          <cell r="N6248">
            <v>189862.31400000001</v>
          </cell>
          <cell r="R6248">
            <v>3194788.199</v>
          </cell>
          <cell r="S6248" t="str">
            <v>Natural Gas</v>
          </cell>
        </row>
        <row r="6249">
          <cell r="A6249" t="str">
            <v>ME</v>
          </cell>
          <cell r="F6249">
            <v>2023</v>
          </cell>
          <cell r="N6249">
            <v>175962.497</v>
          </cell>
          <cell r="R6249">
            <v>2960892.0750000002</v>
          </cell>
          <cell r="S6249" t="str">
            <v>Natural Gas</v>
          </cell>
        </row>
        <row r="6250">
          <cell r="A6250" t="str">
            <v>RI</v>
          </cell>
          <cell r="F6250">
            <v>2009</v>
          </cell>
          <cell r="N6250">
            <v>648532.19900000002</v>
          </cell>
          <cell r="R6250">
            <v>10912718.393999999</v>
          </cell>
          <cell r="S6250" t="str">
            <v>Natural Gas</v>
          </cell>
        </row>
        <row r="6251">
          <cell r="A6251" t="str">
            <v>RI</v>
          </cell>
          <cell r="F6251">
            <v>2010</v>
          </cell>
          <cell r="N6251">
            <v>657570.44900000002</v>
          </cell>
          <cell r="R6251">
            <v>11064886.620999999</v>
          </cell>
          <cell r="S6251" t="str">
            <v>Natural Gas</v>
          </cell>
        </row>
        <row r="6252">
          <cell r="A6252" t="str">
            <v>RI</v>
          </cell>
          <cell r="F6252">
            <v>2011</v>
          </cell>
          <cell r="N6252">
            <v>648343.53799999994</v>
          </cell>
          <cell r="R6252">
            <v>10909634.137</v>
          </cell>
          <cell r="S6252" t="str">
            <v>Natural Gas</v>
          </cell>
        </row>
        <row r="6253">
          <cell r="A6253" t="str">
            <v>RI</v>
          </cell>
          <cell r="F6253">
            <v>2012</v>
          </cell>
          <cell r="N6253">
            <v>511929.59399999998</v>
          </cell>
          <cell r="R6253">
            <v>8614133.5260000005</v>
          </cell>
          <cell r="S6253" t="str">
            <v>Natural Gas</v>
          </cell>
        </row>
        <row r="6254">
          <cell r="A6254" t="str">
            <v>RI</v>
          </cell>
          <cell r="F6254">
            <v>2013</v>
          </cell>
          <cell r="N6254">
            <v>423041.72200000001</v>
          </cell>
          <cell r="R6254">
            <v>7118484.057</v>
          </cell>
          <cell r="S6254" t="str">
            <v>Natural Gas</v>
          </cell>
        </row>
        <row r="6255">
          <cell r="A6255" t="str">
            <v>RI</v>
          </cell>
          <cell r="F6255">
            <v>2014</v>
          </cell>
          <cell r="N6255">
            <v>360222.11900000001</v>
          </cell>
          <cell r="R6255">
            <v>6061396.8380000005</v>
          </cell>
          <cell r="S6255" t="str">
            <v>Natural Gas</v>
          </cell>
        </row>
        <row r="6256">
          <cell r="A6256" t="str">
            <v>RI</v>
          </cell>
          <cell r="F6256">
            <v>2015</v>
          </cell>
          <cell r="N6256">
            <v>382639.80599999998</v>
          </cell>
          <cell r="R6256">
            <v>6438681.5839999998</v>
          </cell>
          <cell r="S6256" t="str">
            <v>Natural Gas</v>
          </cell>
        </row>
        <row r="6257">
          <cell r="A6257" t="str">
            <v>RI</v>
          </cell>
          <cell r="F6257">
            <v>2016</v>
          </cell>
          <cell r="N6257">
            <v>500673.30200000003</v>
          </cell>
          <cell r="R6257">
            <v>8424767.1750000007</v>
          </cell>
          <cell r="S6257" t="str">
            <v>Natural Gas</v>
          </cell>
        </row>
        <row r="6258">
          <cell r="A6258" t="str">
            <v>RI</v>
          </cell>
          <cell r="F6258">
            <v>2017</v>
          </cell>
          <cell r="N6258">
            <v>591080.91799999995</v>
          </cell>
          <cell r="R6258">
            <v>9946122.1449999996</v>
          </cell>
          <cell r="S6258" t="str">
            <v>Natural Gas</v>
          </cell>
        </row>
        <row r="6259">
          <cell r="A6259" t="str">
            <v>RI</v>
          </cell>
          <cell r="F6259">
            <v>2018</v>
          </cell>
          <cell r="N6259">
            <v>598828.27500000002</v>
          </cell>
          <cell r="R6259">
            <v>10076417.468</v>
          </cell>
          <cell r="S6259" t="str">
            <v>Natural Gas</v>
          </cell>
        </row>
        <row r="6260">
          <cell r="A6260" t="str">
            <v>RI</v>
          </cell>
          <cell r="F6260">
            <v>2019</v>
          </cell>
          <cell r="N6260">
            <v>651043.35199999996</v>
          </cell>
          <cell r="R6260">
            <v>10955065.214</v>
          </cell>
          <cell r="S6260" t="str">
            <v>Natural Gas</v>
          </cell>
        </row>
        <row r="6261">
          <cell r="A6261" t="str">
            <v>RI</v>
          </cell>
          <cell r="F6261">
            <v>2020</v>
          </cell>
          <cell r="N6261">
            <v>728377.84900000005</v>
          </cell>
          <cell r="R6261">
            <v>12256337.414999999</v>
          </cell>
          <cell r="S6261" t="str">
            <v>Natural Gas</v>
          </cell>
        </row>
        <row r="6262">
          <cell r="A6262" t="str">
            <v>RI</v>
          </cell>
          <cell r="F6262">
            <v>2021</v>
          </cell>
          <cell r="N6262">
            <v>739940.21699999995</v>
          </cell>
          <cell r="R6262">
            <v>12450905.847999999</v>
          </cell>
          <cell r="S6262" t="str">
            <v>Natural Gas</v>
          </cell>
        </row>
        <row r="6263">
          <cell r="A6263" t="str">
            <v>RI</v>
          </cell>
          <cell r="F6263">
            <v>2022</v>
          </cell>
          <cell r="N6263">
            <v>686549.19200000004</v>
          </cell>
          <cell r="R6263">
            <v>11552502.267000001</v>
          </cell>
          <cell r="S6263" t="str">
            <v>Natural Gas</v>
          </cell>
        </row>
        <row r="6264">
          <cell r="A6264" t="str">
            <v>RI</v>
          </cell>
          <cell r="F6264">
            <v>2023</v>
          </cell>
          <cell r="N6264">
            <v>757276.50199999998</v>
          </cell>
          <cell r="R6264">
            <v>12742583.226</v>
          </cell>
          <cell r="S6264" t="str">
            <v>Natural Gas</v>
          </cell>
        </row>
        <row r="6265">
          <cell r="A6265" t="str">
            <v>RI</v>
          </cell>
          <cell r="F6265">
            <v>2009</v>
          </cell>
          <cell r="N6265">
            <v>664389.59299999999</v>
          </cell>
          <cell r="R6265">
            <v>11179668.747</v>
          </cell>
          <cell r="S6265" t="str">
            <v>Natural Gas</v>
          </cell>
        </row>
        <row r="6266">
          <cell r="A6266" t="str">
            <v>RI</v>
          </cell>
          <cell r="F6266">
            <v>2010</v>
          </cell>
          <cell r="N6266">
            <v>640414.14500000002</v>
          </cell>
          <cell r="R6266">
            <v>10776222.972999999</v>
          </cell>
          <cell r="S6266" t="str">
            <v>Natural Gas</v>
          </cell>
        </row>
        <row r="6267">
          <cell r="A6267" t="str">
            <v>RI</v>
          </cell>
          <cell r="F6267">
            <v>2011</v>
          </cell>
          <cell r="N6267">
            <v>643164.78200000001</v>
          </cell>
          <cell r="R6267">
            <v>10822505.708000001</v>
          </cell>
          <cell r="S6267" t="str">
            <v>Natural Gas</v>
          </cell>
        </row>
        <row r="6268">
          <cell r="A6268" t="str">
            <v>RI</v>
          </cell>
          <cell r="F6268">
            <v>2012</v>
          </cell>
          <cell r="N6268">
            <v>489633.34299999999</v>
          </cell>
          <cell r="R6268">
            <v>8239035.6200000001</v>
          </cell>
          <cell r="S6268" t="str">
            <v>Natural Gas</v>
          </cell>
        </row>
        <row r="6269">
          <cell r="A6269" t="str">
            <v>RI</v>
          </cell>
          <cell r="F6269">
            <v>2013</v>
          </cell>
          <cell r="N6269">
            <v>417809.946</v>
          </cell>
          <cell r="R6269">
            <v>7030468.2659999998</v>
          </cell>
          <cell r="S6269" t="str">
            <v>Natural Gas</v>
          </cell>
        </row>
        <row r="6270">
          <cell r="A6270" t="str">
            <v>RI</v>
          </cell>
          <cell r="F6270">
            <v>2014</v>
          </cell>
          <cell r="N6270">
            <v>344744.26299999998</v>
          </cell>
          <cell r="R6270">
            <v>5800958.3789999997</v>
          </cell>
          <cell r="S6270" t="str">
            <v>Natural Gas</v>
          </cell>
        </row>
        <row r="6271">
          <cell r="A6271" t="str">
            <v>RI</v>
          </cell>
          <cell r="F6271">
            <v>2015</v>
          </cell>
          <cell r="N6271">
            <v>378927.00799999997</v>
          </cell>
          <cell r="R6271">
            <v>6376163.0839999998</v>
          </cell>
          <cell r="S6271" t="str">
            <v>Natural Gas</v>
          </cell>
        </row>
        <row r="6272">
          <cell r="A6272" t="str">
            <v>RI</v>
          </cell>
          <cell r="F6272">
            <v>2016</v>
          </cell>
          <cell r="N6272">
            <v>453547.56300000002</v>
          </cell>
          <cell r="R6272">
            <v>7631774.1009999998</v>
          </cell>
          <cell r="S6272" t="str">
            <v>Natural Gas</v>
          </cell>
        </row>
        <row r="6273">
          <cell r="A6273" t="str">
            <v>RI</v>
          </cell>
          <cell r="F6273">
            <v>2017</v>
          </cell>
          <cell r="N6273">
            <v>591220.79</v>
          </cell>
          <cell r="R6273">
            <v>9948426.2890000008</v>
          </cell>
          <cell r="S6273" t="str">
            <v>Natural Gas</v>
          </cell>
        </row>
        <row r="6274">
          <cell r="A6274" t="str">
            <v>RI</v>
          </cell>
          <cell r="F6274">
            <v>2018</v>
          </cell>
          <cell r="N6274">
            <v>585264.60199999996</v>
          </cell>
          <cell r="R6274">
            <v>9848177.6799999997</v>
          </cell>
          <cell r="S6274" t="str">
            <v>Natural Gas</v>
          </cell>
        </row>
        <row r="6275">
          <cell r="A6275" t="str">
            <v>RI</v>
          </cell>
          <cell r="F6275">
            <v>2019</v>
          </cell>
          <cell r="N6275">
            <v>635497.19200000004</v>
          </cell>
          <cell r="R6275">
            <v>10693512.483999999</v>
          </cell>
          <cell r="S6275" t="str">
            <v>Natural Gas</v>
          </cell>
        </row>
        <row r="6276">
          <cell r="A6276" t="str">
            <v>RI</v>
          </cell>
          <cell r="F6276">
            <v>2020</v>
          </cell>
          <cell r="N6276">
            <v>760012.03599999996</v>
          </cell>
          <cell r="R6276">
            <v>12788683.761</v>
          </cell>
          <cell r="S6276" t="str">
            <v>Natural Gas</v>
          </cell>
        </row>
        <row r="6277">
          <cell r="A6277" t="str">
            <v>RI</v>
          </cell>
          <cell r="F6277">
            <v>2021</v>
          </cell>
          <cell r="N6277">
            <v>753505.58100000001</v>
          </cell>
          <cell r="R6277">
            <v>12679224.062999999</v>
          </cell>
          <cell r="S6277" t="str">
            <v>Natural Gas</v>
          </cell>
        </row>
        <row r="6278">
          <cell r="A6278" t="str">
            <v>RI</v>
          </cell>
          <cell r="F6278">
            <v>2022</v>
          </cell>
          <cell r="N6278">
            <v>686087.02800000005</v>
          </cell>
          <cell r="R6278">
            <v>11544716.865</v>
          </cell>
          <cell r="S6278" t="str">
            <v>Natural Gas</v>
          </cell>
        </row>
        <row r="6279">
          <cell r="A6279" t="str">
            <v>RI</v>
          </cell>
          <cell r="F6279">
            <v>2023</v>
          </cell>
          <cell r="N6279">
            <v>742364.05299999996</v>
          </cell>
          <cell r="R6279">
            <v>12491682.195</v>
          </cell>
          <cell r="S6279" t="str">
            <v>Natural Gas</v>
          </cell>
        </row>
        <row r="6280">
          <cell r="A6280" t="str">
            <v>CT</v>
          </cell>
          <cell r="F6280">
            <v>2009</v>
          </cell>
          <cell r="N6280">
            <v>750573.8</v>
          </cell>
          <cell r="R6280">
            <v>12629802.425000001</v>
          </cell>
          <cell r="S6280" t="str">
            <v>Natural Gas</v>
          </cell>
        </row>
        <row r="6281">
          <cell r="A6281" t="str">
            <v>CT</v>
          </cell>
          <cell r="F6281">
            <v>2010</v>
          </cell>
          <cell r="N6281">
            <v>796190.7</v>
          </cell>
          <cell r="R6281">
            <v>13397425.475</v>
          </cell>
          <cell r="S6281" t="str">
            <v>Natural Gas</v>
          </cell>
        </row>
        <row r="6282">
          <cell r="A6282" t="str">
            <v>CT</v>
          </cell>
          <cell r="F6282">
            <v>2011</v>
          </cell>
          <cell r="N6282">
            <v>751025.05700000003</v>
          </cell>
          <cell r="R6282">
            <v>12637448.243000001</v>
          </cell>
          <cell r="S6282" t="str">
            <v>Natural Gas</v>
          </cell>
        </row>
        <row r="6283">
          <cell r="A6283" t="str">
            <v>CT</v>
          </cell>
          <cell r="F6283">
            <v>2012</v>
          </cell>
          <cell r="N6283">
            <v>798371.00199999998</v>
          </cell>
          <cell r="R6283">
            <v>13434123.388</v>
          </cell>
          <cell r="S6283" t="str">
            <v>Natural Gas</v>
          </cell>
        </row>
        <row r="6284">
          <cell r="A6284" t="str">
            <v>CT</v>
          </cell>
          <cell r="F6284">
            <v>2013</v>
          </cell>
          <cell r="N6284">
            <v>811899.37</v>
          </cell>
          <cell r="R6284">
            <v>13661697.484999999</v>
          </cell>
          <cell r="S6284" t="str">
            <v>Natural Gas</v>
          </cell>
        </row>
        <row r="6285">
          <cell r="A6285" t="str">
            <v>CT</v>
          </cell>
          <cell r="F6285">
            <v>2014</v>
          </cell>
          <cell r="N6285">
            <v>600608.27300000004</v>
          </cell>
          <cell r="R6285">
            <v>10106373.946</v>
          </cell>
          <cell r="S6285" t="str">
            <v>Natural Gas</v>
          </cell>
        </row>
        <row r="6286">
          <cell r="A6286" t="str">
            <v>CT</v>
          </cell>
          <cell r="F6286">
            <v>2015</v>
          </cell>
          <cell r="N6286">
            <v>774407.20499999996</v>
          </cell>
          <cell r="R6286">
            <v>13030863.268999999</v>
          </cell>
          <cell r="S6286" t="str">
            <v>Natural Gas</v>
          </cell>
        </row>
        <row r="6287">
          <cell r="A6287" t="str">
            <v>CT</v>
          </cell>
          <cell r="F6287">
            <v>2016</v>
          </cell>
          <cell r="N6287">
            <v>698409.77800000005</v>
          </cell>
          <cell r="R6287">
            <v>11752060.469000001</v>
          </cell>
          <cell r="S6287" t="str">
            <v>Natural Gas</v>
          </cell>
        </row>
        <row r="6288">
          <cell r="A6288" t="str">
            <v>CT</v>
          </cell>
          <cell r="F6288">
            <v>2017</v>
          </cell>
          <cell r="N6288">
            <v>661224.29700000002</v>
          </cell>
          <cell r="R6288">
            <v>11126332.009</v>
          </cell>
          <cell r="S6288" t="str">
            <v>Natural Gas</v>
          </cell>
        </row>
        <row r="6289">
          <cell r="A6289" t="str">
            <v>CT</v>
          </cell>
          <cell r="F6289">
            <v>2018</v>
          </cell>
          <cell r="N6289">
            <v>814112.75300000003</v>
          </cell>
          <cell r="R6289">
            <v>13699060.501</v>
          </cell>
          <cell r="S6289" t="str">
            <v>Natural Gas</v>
          </cell>
        </row>
        <row r="6290">
          <cell r="A6290" t="str">
            <v>CT</v>
          </cell>
          <cell r="F6290">
            <v>2019</v>
          </cell>
          <cell r="N6290">
            <v>805288.01199999999</v>
          </cell>
          <cell r="R6290">
            <v>13550511.120999999</v>
          </cell>
          <cell r="S6290" t="str">
            <v>Natural Gas</v>
          </cell>
        </row>
        <row r="6291">
          <cell r="A6291" t="str">
            <v>CT</v>
          </cell>
          <cell r="F6291">
            <v>2020</v>
          </cell>
          <cell r="N6291">
            <v>778753.54399999999</v>
          </cell>
          <cell r="R6291">
            <v>13103994.378</v>
          </cell>
          <cell r="S6291" t="str">
            <v>Natural Gas</v>
          </cell>
        </row>
        <row r="6292">
          <cell r="A6292" t="str">
            <v>CT</v>
          </cell>
          <cell r="F6292">
            <v>2021</v>
          </cell>
          <cell r="N6292">
            <v>717912.57299999997</v>
          </cell>
          <cell r="R6292">
            <v>12080134.967</v>
          </cell>
          <cell r="S6292" t="str">
            <v>Natural Gas</v>
          </cell>
        </row>
        <row r="6293">
          <cell r="A6293" t="str">
            <v>CT</v>
          </cell>
          <cell r="F6293">
            <v>2022</v>
          </cell>
          <cell r="N6293">
            <v>847375.57900000003</v>
          </cell>
          <cell r="R6293">
            <v>14258541.914999999</v>
          </cell>
          <cell r="S6293" t="str">
            <v>Natural Gas</v>
          </cell>
        </row>
        <row r="6294">
          <cell r="A6294" t="str">
            <v>CT</v>
          </cell>
          <cell r="F6294">
            <v>2023</v>
          </cell>
          <cell r="N6294">
            <v>784881.82799999998</v>
          </cell>
          <cell r="R6294">
            <v>13207193.543</v>
          </cell>
          <cell r="S6294" t="str">
            <v>Natural Gas</v>
          </cell>
        </row>
        <row r="6295">
          <cell r="A6295" t="str">
            <v>CT</v>
          </cell>
          <cell r="F6295">
            <v>2009</v>
          </cell>
          <cell r="N6295">
            <v>756657.97499999998</v>
          </cell>
          <cell r="R6295">
            <v>12726747.925000001</v>
          </cell>
          <cell r="S6295" t="str">
            <v>Natural Gas</v>
          </cell>
        </row>
        <row r="6296">
          <cell r="A6296" t="str">
            <v>CT</v>
          </cell>
          <cell r="F6296">
            <v>2010</v>
          </cell>
          <cell r="N6296">
            <v>654458.75</v>
          </cell>
          <cell r="R6296">
            <v>11012520.975</v>
          </cell>
          <cell r="S6296" t="str">
            <v>Natural Gas</v>
          </cell>
        </row>
        <row r="6297">
          <cell r="A6297" t="str">
            <v>CT</v>
          </cell>
          <cell r="F6297">
            <v>2011</v>
          </cell>
          <cell r="N6297">
            <v>877787.36100000003</v>
          </cell>
          <cell r="R6297">
            <v>14770354.158</v>
          </cell>
          <cell r="S6297" t="str">
            <v>Natural Gas</v>
          </cell>
        </row>
        <row r="6298">
          <cell r="A6298" t="str">
            <v>CT</v>
          </cell>
          <cell r="F6298">
            <v>2012</v>
          </cell>
          <cell r="N6298">
            <v>731142.81200000003</v>
          </cell>
          <cell r="R6298">
            <v>12302894.278999999</v>
          </cell>
          <cell r="S6298" t="str">
            <v>Natural Gas</v>
          </cell>
        </row>
        <row r="6299">
          <cell r="A6299" t="str">
            <v>CT</v>
          </cell>
          <cell r="F6299">
            <v>2013</v>
          </cell>
          <cell r="N6299">
            <v>781851.74</v>
          </cell>
          <cell r="R6299">
            <v>13156223.626</v>
          </cell>
          <cell r="S6299" t="str">
            <v>Natural Gas</v>
          </cell>
        </row>
        <row r="6300">
          <cell r="A6300" t="str">
            <v>CT</v>
          </cell>
          <cell r="F6300">
            <v>2014</v>
          </cell>
          <cell r="N6300">
            <v>703225.49800000002</v>
          </cell>
          <cell r="R6300">
            <v>11833118.834000001</v>
          </cell>
          <cell r="S6300" t="str">
            <v>Natural Gas</v>
          </cell>
        </row>
        <row r="6301">
          <cell r="A6301" t="str">
            <v>CT</v>
          </cell>
          <cell r="F6301">
            <v>2015</v>
          </cell>
          <cell r="N6301">
            <v>700170.07200000004</v>
          </cell>
          <cell r="R6301">
            <v>11781669.261</v>
          </cell>
          <cell r="S6301" t="str">
            <v>Natural Gas</v>
          </cell>
        </row>
        <row r="6302">
          <cell r="A6302" t="str">
            <v>CT</v>
          </cell>
          <cell r="F6302">
            <v>2016</v>
          </cell>
          <cell r="N6302">
            <v>661651.18700000003</v>
          </cell>
          <cell r="R6302">
            <v>11133622.582</v>
          </cell>
          <cell r="S6302" t="str">
            <v>Natural Gas</v>
          </cell>
        </row>
        <row r="6303">
          <cell r="A6303" t="str">
            <v>CT</v>
          </cell>
          <cell r="F6303">
            <v>2017</v>
          </cell>
          <cell r="N6303">
            <v>614304.67299999995</v>
          </cell>
          <cell r="R6303">
            <v>10336847.396</v>
          </cell>
          <cell r="S6303" t="str">
            <v>Natural Gas</v>
          </cell>
        </row>
        <row r="6304">
          <cell r="A6304" t="str">
            <v>CT</v>
          </cell>
          <cell r="F6304">
            <v>2018</v>
          </cell>
          <cell r="N6304">
            <v>732197.77800000005</v>
          </cell>
          <cell r="R6304">
            <v>12320620.664999999</v>
          </cell>
          <cell r="S6304" t="str">
            <v>Natural Gas</v>
          </cell>
        </row>
        <row r="6305">
          <cell r="A6305" t="str">
            <v>CT</v>
          </cell>
          <cell r="F6305">
            <v>2019</v>
          </cell>
          <cell r="N6305">
            <v>761205.89399999997</v>
          </cell>
          <cell r="R6305">
            <v>12808719.142999999</v>
          </cell>
          <cell r="S6305" t="str">
            <v>Natural Gas</v>
          </cell>
        </row>
        <row r="6306">
          <cell r="A6306" t="str">
            <v>CT</v>
          </cell>
          <cell r="F6306">
            <v>2020</v>
          </cell>
          <cell r="N6306">
            <v>747127.973</v>
          </cell>
          <cell r="R6306">
            <v>12571849.103</v>
          </cell>
          <cell r="S6306" t="str">
            <v>Natural Gas</v>
          </cell>
        </row>
        <row r="6307">
          <cell r="A6307" t="str">
            <v>CT</v>
          </cell>
          <cell r="F6307">
            <v>2021</v>
          </cell>
          <cell r="N6307">
            <v>753731.23699999996</v>
          </cell>
          <cell r="R6307">
            <v>12682870.460000001</v>
          </cell>
          <cell r="S6307" t="str">
            <v>Natural Gas</v>
          </cell>
        </row>
        <row r="6308">
          <cell r="A6308" t="str">
            <v>CT</v>
          </cell>
          <cell r="F6308">
            <v>2022</v>
          </cell>
          <cell r="N6308">
            <v>769690.58700000006</v>
          </cell>
          <cell r="R6308">
            <v>12951375.089</v>
          </cell>
          <cell r="S6308" t="str">
            <v>Natural Gas</v>
          </cell>
        </row>
        <row r="6309">
          <cell r="A6309" t="str">
            <v>CT</v>
          </cell>
          <cell r="F6309">
            <v>2023</v>
          </cell>
          <cell r="N6309">
            <v>785385.45700000005</v>
          </cell>
          <cell r="R6309">
            <v>13215649.186000001</v>
          </cell>
          <cell r="S6309" t="str">
            <v>Natural Gas</v>
          </cell>
        </row>
        <row r="6310">
          <cell r="A6310" t="str">
            <v>CT</v>
          </cell>
          <cell r="F6310">
            <v>2009</v>
          </cell>
          <cell r="N6310">
            <v>441111.92800000001</v>
          </cell>
          <cell r="R6310">
            <v>7405915.4369999999</v>
          </cell>
          <cell r="S6310" t="str">
            <v>Natural Gas</v>
          </cell>
        </row>
        <row r="6311">
          <cell r="A6311" t="str">
            <v>CT</v>
          </cell>
          <cell r="F6311">
            <v>2010</v>
          </cell>
          <cell r="N6311">
            <v>544301.15700000001</v>
          </cell>
          <cell r="R6311">
            <v>9159015.8920000009</v>
          </cell>
          <cell r="S6311" t="str">
            <v>Natural Gas</v>
          </cell>
        </row>
        <row r="6312">
          <cell r="A6312" t="str">
            <v>CT</v>
          </cell>
          <cell r="F6312">
            <v>2011</v>
          </cell>
          <cell r="N6312">
            <v>778479.10699999996</v>
          </cell>
          <cell r="R6312">
            <v>13099597.046</v>
          </cell>
          <cell r="S6312" t="str">
            <v>Natural Gas</v>
          </cell>
        </row>
        <row r="6313">
          <cell r="A6313" t="str">
            <v>CT</v>
          </cell>
          <cell r="F6313">
            <v>2012</v>
          </cell>
          <cell r="N6313">
            <v>602982.49600000004</v>
          </cell>
          <cell r="R6313">
            <v>10146110.76</v>
          </cell>
          <cell r="S6313" t="str">
            <v>Natural Gas</v>
          </cell>
        </row>
        <row r="6314">
          <cell r="A6314" t="str">
            <v>CT</v>
          </cell>
          <cell r="F6314">
            <v>2013</v>
          </cell>
          <cell r="N6314">
            <v>633186.14099999995</v>
          </cell>
          <cell r="R6314">
            <v>10654518.903000001</v>
          </cell>
          <cell r="S6314" t="str">
            <v>Natural Gas</v>
          </cell>
        </row>
        <row r="6315">
          <cell r="A6315" t="str">
            <v>CT</v>
          </cell>
          <cell r="F6315">
            <v>2014</v>
          </cell>
          <cell r="N6315">
            <v>672102.71</v>
          </cell>
          <cell r="R6315">
            <v>11309427.238</v>
          </cell>
          <cell r="S6315" t="str">
            <v>Natural Gas</v>
          </cell>
        </row>
        <row r="6316">
          <cell r="A6316" t="str">
            <v>CT</v>
          </cell>
          <cell r="F6316">
            <v>2015</v>
          </cell>
          <cell r="N6316">
            <v>586373.40800000005</v>
          </cell>
          <cell r="R6316">
            <v>9867405.3790000007</v>
          </cell>
          <cell r="S6316" t="str">
            <v>Natural Gas</v>
          </cell>
        </row>
        <row r="6317">
          <cell r="A6317" t="str">
            <v>CT</v>
          </cell>
          <cell r="F6317">
            <v>2016</v>
          </cell>
          <cell r="N6317">
            <v>785316.02800000005</v>
          </cell>
          <cell r="R6317">
            <v>13215323.800000001</v>
          </cell>
          <cell r="S6317" t="str">
            <v>Natural Gas</v>
          </cell>
        </row>
        <row r="6318">
          <cell r="A6318" t="str">
            <v>CT</v>
          </cell>
          <cell r="F6318">
            <v>2017</v>
          </cell>
          <cell r="N6318">
            <v>667900.70200000005</v>
          </cell>
          <cell r="R6318">
            <v>11239371.955</v>
          </cell>
          <cell r="S6318" t="str">
            <v>Natural Gas</v>
          </cell>
        </row>
        <row r="6319">
          <cell r="A6319" t="str">
            <v>CT</v>
          </cell>
          <cell r="F6319">
            <v>2018</v>
          </cell>
          <cell r="N6319">
            <v>789426.53799999994</v>
          </cell>
          <cell r="R6319">
            <v>13284495.564999999</v>
          </cell>
          <cell r="S6319" t="str">
            <v>Natural Gas</v>
          </cell>
        </row>
        <row r="6320">
          <cell r="A6320" t="str">
            <v>CT</v>
          </cell>
          <cell r="F6320">
            <v>2019</v>
          </cell>
          <cell r="N6320">
            <v>803379.87399999995</v>
          </cell>
          <cell r="R6320">
            <v>13519317.560000001</v>
          </cell>
          <cell r="S6320" t="str">
            <v>Natural Gas</v>
          </cell>
        </row>
        <row r="6321">
          <cell r="A6321" t="str">
            <v>CT</v>
          </cell>
          <cell r="F6321">
            <v>2020</v>
          </cell>
          <cell r="N6321">
            <v>763299.31700000004</v>
          </cell>
          <cell r="R6321">
            <v>12844581.560000001</v>
          </cell>
          <cell r="S6321" t="str">
            <v>Natural Gas</v>
          </cell>
        </row>
        <row r="6322">
          <cell r="A6322" t="str">
            <v>CT</v>
          </cell>
          <cell r="F6322">
            <v>2021</v>
          </cell>
          <cell r="N6322">
            <v>786528.31200000003</v>
          </cell>
          <cell r="R6322">
            <v>13234671.659</v>
          </cell>
          <cell r="S6322" t="str">
            <v>Natural Gas</v>
          </cell>
        </row>
        <row r="6323">
          <cell r="A6323" t="str">
            <v>CT</v>
          </cell>
          <cell r="F6323">
            <v>2022</v>
          </cell>
          <cell r="N6323">
            <v>794048.94200000004</v>
          </cell>
          <cell r="R6323">
            <v>13361366.704</v>
          </cell>
          <cell r="S6323" t="str">
            <v>Natural Gas</v>
          </cell>
        </row>
        <row r="6324">
          <cell r="A6324" t="str">
            <v>CT</v>
          </cell>
          <cell r="F6324">
            <v>2023</v>
          </cell>
          <cell r="N6324">
            <v>786065.46699999995</v>
          </cell>
          <cell r="R6324">
            <v>13227032.852</v>
          </cell>
          <cell r="S6324" t="str">
            <v>Natural Gas</v>
          </cell>
        </row>
        <row r="6325">
          <cell r="A6325" t="str">
            <v>CT</v>
          </cell>
          <cell r="F6325">
            <v>2009</v>
          </cell>
          <cell r="N6325">
            <v>404240.24400000001</v>
          </cell>
          <cell r="R6325">
            <v>6802198.3909999998</v>
          </cell>
          <cell r="S6325" t="str">
            <v>Natural Gas</v>
          </cell>
        </row>
        <row r="6326">
          <cell r="A6326" t="str">
            <v>CT</v>
          </cell>
          <cell r="F6326">
            <v>2010</v>
          </cell>
          <cell r="N6326">
            <v>528766.81900000002</v>
          </cell>
          <cell r="R6326">
            <v>8885451.5989999995</v>
          </cell>
          <cell r="S6326" t="str">
            <v>Natural Gas</v>
          </cell>
        </row>
        <row r="6327">
          <cell r="A6327" t="str">
            <v>CT</v>
          </cell>
          <cell r="F6327">
            <v>2011</v>
          </cell>
          <cell r="N6327">
            <v>728781.41299999994</v>
          </cell>
          <cell r="R6327">
            <v>12263272.597999999</v>
          </cell>
          <cell r="S6327" t="str">
            <v>Natural Gas</v>
          </cell>
        </row>
        <row r="6328">
          <cell r="A6328" t="str">
            <v>CT</v>
          </cell>
          <cell r="F6328">
            <v>2012</v>
          </cell>
          <cell r="N6328">
            <v>667410.15500000003</v>
          </cell>
          <cell r="R6328">
            <v>11230188.603</v>
          </cell>
          <cell r="S6328" t="str">
            <v>Natural Gas</v>
          </cell>
        </row>
        <row r="6329">
          <cell r="A6329" t="str">
            <v>CT</v>
          </cell>
          <cell r="F6329">
            <v>2013</v>
          </cell>
          <cell r="N6329">
            <v>707374.01</v>
          </cell>
          <cell r="R6329">
            <v>11902912.950999999</v>
          </cell>
          <cell r="S6329" t="str">
            <v>Natural Gas</v>
          </cell>
        </row>
        <row r="6330">
          <cell r="A6330" t="str">
            <v>CT</v>
          </cell>
          <cell r="F6330">
            <v>2014</v>
          </cell>
          <cell r="N6330">
            <v>618651.56200000003</v>
          </cell>
          <cell r="R6330">
            <v>10410064.541999999</v>
          </cell>
          <cell r="S6330" t="str">
            <v>Natural Gas</v>
          </cell>
        </row>
        <row r="6331">
          <cell r="A6331" t="str">
            <v>CT</v>
          </cell>
          <cell r="F6331">
            <v>2015</v>
          </cell>
          <cell r="N6331">
            <v>751541.63</v>
          </cell>
          <cell r="R6331">
            <v>12646884.914000001</v>
          </cell>
          <cell r="S6331" t="str">
            <v>Natural Gas</v>
          </cell>
        </row>
        <row r="6332">
          <cell r="A6332" t="str">
            <v>CT</v>
          </cell>
          <cell r="F6332">
            <v>2016</v>
          </cell>
          <cell r="N6332">
            <v>799108.13800000004</v>
          </cell>
          <cell r="R6332">
            <v>13447565.847999999</v>
          </cell>
          <cell r="S6332" t="str">
            <v>Natural Gas</v>
          </cell>
        </row>
        <row r="6333">
          <cell r="A6333" t="str">
            <v>CT</v>
          </cell>
          <cell r="F6333">
            <v>2017</v>
          </cell>
          <cell r="N6333">
            <v>753687.61</v>
          </cell>
          <cell r="R6333">
            <v>12683144.607000001</v>
          </cell>
          <cell r="S6333" t="str">
            <v>Natural Gas</v>
          </cell>
        </row>
        <row r="6334">
          <cell r="A6334" t="str">
            <v>CT</v>
          </cell>
          <cell r="F6334">
            <v>2018</v>
          </cell>
          <cell r="N6334">
            <v>731046.995</v>
          </cell>
          <cell r="R6334">
            <v>12302123.286</v>
          </cell>
          <cell r="S6334" t="str">
            <v>Natural Gas</v>
          </cell>
        </row>
        <row r="6335">
          <cell r="A6335" t="str">
            <v>CT</v>
          </cell>
          <cell r="F6335">
            <v>2019</v>
          </cell>
          <cell r="N6335">
            <v>775964.33799999999</v>
          </cell>
          <cell r="R6335">
            <v>13058031.288000001</v>
          </cell>
          <cell r="S6335" t="str">
            <v>Natural Gas</v>
          </cell>
        </row>
        <row r="6336">
          <cell r="A6336" t="str">
            <v>CT</v>
          </cell>
          <cell r="F6336">
            <v>2020</v>
          </cell>
          <cell r="N6336">
            <v>815236.96299999999</v>
          </cell>
          <cell r="R6336">
            <v>13718596.743000001</v>
          </cell>
          <cell r="S6336" t="str">
            <v>Natural Gas</v>
          </cell>
        </row>
        <row r="6337">
          <cell r="A6337" t="str">
            <v>CT</v>
          </cell>
          <cell r="F6337">
            <v>2021</v>
          </cell>
          <cell r="N6337">
            <v>814715.91299999994</v>
          </cell>
          <cell r="R6337">
            <v>13709055.639</v>
          </cell>
          <cell r="S6337" t="str">
            <v>Natural Gas</v>
          </cell>
        </row>
        <row r="6338">
          <cell r="A6338" t="str">
            <v>CT</v>
          </cell>
          <cell r="F6338">
            <v>2022</v>
          </cell>
          <cell r="N6338">
            <v>844197.46299999999</v>
          </cell>
          <cell r="R6338">
            <v>14205269.341</v>
          </cell>
          <cell r="S6338" t="str">
            <v>Natural Gas</v>
          </cell>
        </row>
        <row r="6339">
          <cell r="A6339" t="str">
            <v>CT</v>
          </cell>
          <cell r="F6339">
            <v>2023</v>
          </cell>
          <cell r="N6339">
            <v>800657.20799999998</v>
          </cell>
          <cell r="R6339">
            <v>13472615.796</v>
          </cell>
          <cell r="S6339" t="str">
            <v>Natural Gas</v>
          </cell>
        </row>
        <row r="6340">
          <cell r="A6340" t="str">
            <v>CT</v>
          </cell>
          <cell r="F6340">
            <v>2009</v>
          </cell>
          <cell r="N6340">
            <v>323398.96999999997</v>
          </cell>
          <cell r="R6340">
            <v>5441846.1569999997</v>
          </cell>
          <cell r="S6340" t="str">
            <v>Natural Gas</v>
          </cell>
        </row>
        <row r="6341">
          <cell r="A6341" t="str">
            <v>CT</v>
          </cell>
          <cell r="F6341">
            <v>2010</v>
          </cell>
          <cell r="N6341">
            <v>530546.89300000004</v>
          </cell>
          <cell r="R6341">
            <v>8927590.8100000005</v>
          </cell>
          <cell r="S6341" t="str">
            <v>Natural Gas</v>
          </cell>
        </row>
        <row r="6342">
          <cell r="A6342" t="str">
            <v>CT</v>
          </cell>
          <cell r="F6342">
            <v>2011</v>
          </cell>
          <cell r="N6342">
            <v>753643.90899999999</v>
          </cell>
          <cell r="R6342">
            <v>12681569.926000001</v>
          </cell>
          <cell r="S6342" t="str">
            <v>Natural Gas</v>
          </cell>
        </row>
        <row r="6343">
          <cell r="A6343" t="str">
            <v>CT</v>
          </cell>
          <cell r="F6343">
            <v>2012</v>
          </cell>
          <cell r="N6343">
            <v>660852.18000000005</v>
          </cell>
          <cell r="R6343">
            <v>11119895.704</v>
          </cell>
          <cell r="S6343" t="str">
            <v>Natural Gas</v>
          </cell>
        </row>
        <row r="6344">
          <cell r="A6344" t="str">
            <v>CT</v>
          </cell>
          <cell r="F6344">
            <v>2013</v>
          </cell>
          <cell r="N6344">
            <v>636987.69700000004</v>
          </cell>
          <cell r="R6344">
            <v>10718437.318</v>
          </cell>
          <cell r="S6344" t="str">
            <v>Natural Gas</v>
          </cell>
        </row>
        <row r="6345">
          <cell r="A6345" t="str">
            <v>CT</v>
          </cell>
          <cell r="F6345">
            <v>2014</v>
          </cell>
          <cell r="N6345">
            <v>688012.73600000003</v>
          </cell>
          <cell r="R6345">
            <v>11577182.491</v>
          </cell>
          <cell r="S6345" t="str">
            <v>Natural Gas</v>
          </cell>
        </row>
        <row r="6346">
          <cell r="A6346" t="str">
            <v>CT</v>
          </cell>
          <cell r="F6346">
            <v>2015</v>
          </cell>
          <cell r="N6346">
            <v>775379.68099999998</v>
          </cell>
          <cell r="R6346">
            <v>13048046.773</v>
          </cell>
          <cell r="S6346" t="str">
            <v>Natural Gas</v>
          </cell>
        </row>
        <row r="6347">
          <cell r="A6347" t="str">
            <v>CT</v>
          </cell>
          <cell r="F6347">
            <v>2016</v>
          </cell>
          <cell r="N6347">
            <v>772154.89</v>
          </cell>
          <cell r="R6347">
            <v>12993863.739</v>
          </cell>
          <cell r="S6347" t="str">
            <v>Natural Gas</v>
          </cell>
        </row>
        <row r="6348">
          <cell r="A6348" t="str">
            <v>CT</v>
          </cell>
          <cell r="F6348">
            <v>2017</v>
          </cell>
          <cell r="N6348">
            <v>720640.73400000005</v>
          </cell>
          <cell r="R6348">
            <v>12127025.028999999</v>
          </cell>
          <cell r="S6348" t="str">
            <v>Natural Gas</v>
          </cell>
        </row>
        <row r="6349">
          <cell r="A6349" t="str">
            <v>CT</v>
          </cell>
          <cell r="F6349">
            <v>2018</v>
          </cell>
          <cell r="N6349">
            <v>754691.78</v>
          </cell>
          <cell r="R6349">
            <v>12700014.908</v>
          </cell>
          <cell r="S6349" t="str">
            <v>Natural Gas</v>
          </cell>
        </row>
        <row r="6350">
          <cell r="A6350" t="str">
            <v>CT</v>
          </cell>
          <cell r="F6350">
            <v>2019</v>
          </cell>
          <cell r="N6350">
            <v>723825.72600000002</v>
          </cell>
          <cell r="R6350">
            <v>12180606.991</v>
          </cell>
          <cell r="S6350" t="str">
            <v>Natural Gas</v>
          </cell>
        </row>
        <row r="6351">
          <cell r="A6351" t="str">
            <v>CT</v>
          </cell>
          <cell r="F6351">
            <v>2020</v>
          </cell>
          <cell r="N6351">
            <v>784962.19900000002</v>
          </cell>
          <cell r="R6351">
            <v>13209072.909</v>
          </cell>
          <cell r="S6351" t="str">
            <v>Natural Gas</v>
          </cell>
        </row>
        <row r="6352">
          <cell r="A6352" t="str">
            <v>CT</v>
          </cell>
          <cell r="F6352">
            <v>2021</v>
          </cell>
          <cell r="N6352">
            <v>666054.51699999999</v>
          </cell>
          <cell r="R6352">
            <v>11207500.207</v>
          </cell>
          <cell r="S6352" t="str">
            <v>Natural Gas</v>
          </cell>
        </row>
        <row r="6353">
          <cell r="A6353" t="str">
            <v>CT</v>
          </cell>
          <cell r="F6353">
            <v>2022</v>
          </cell>
          <cell r="N6353">
            <v>772393.46100000001</v>
          </cell>
          <cell r="R6353">
            <v>12997057.263</v>
          </cell>
          <cell r="S6353" t="str">
            <v>Natural Gas</v>
          </cell>
        </row>
        <row r="6354">
          <cell r="A6354" t="str">
            <v>CT</v>
          </cell>
          <cell r="F6354">
            <v>2023</v>
          </cell>
          <cell r="N6354">
            <v>790775.75199999998</v>
          </cell>
          <cell r="R6354">
            <v>13306338.011</v>
          </cell>
          <cell r="S6354" t="str">
            <v>Natural Gas</v>
          </cell>
        </row>
        <row r="6355">
          <cell r="A6355" t="str">
            <v>NH</v>
          </cell>
          <cell r="F6355">
            <v>2009</v>
          </cell>
          <cell r="N6355">
            <v>883142.93799999997</v>
          </cell>
          <cell r="R6355">
            <v>14860550.251</v>
          </cell>
          <cell r="S6355" t="str">
            <v>Natural Gas</v>
          </cell>
        </row>
        <row r="6356">
          <cell r="A6356" t="str">
            <v>NH</v>
          </cell>
          <cell r="F6356">
            <v>2010</v>
          </cell>
          <cell r="N6356">
            <v>737825.56</v>
          </cell>
          <cell r="R6356">
            <v>12415324.300000001</v>
          </cell>
          <cell r="S6356" t="str">
            <v>Natural Gas</v>
          </cell>
        </row>
        <row r="6357">
          <cell r="A6357" t="str">
            <v>NH</v>
          </cell>
          <cell r="F6357">
            <v>2011</v>
          </cell>
          <cell r="N6357">
            <v>837614.96200000006</v>
          </cell>
          <cell r="R6357">
            <v>14094528.288000001</v>
          </cell>
          <cell r="S6357" t="str">
            <v>Natural Gas</v>
          </cell>
        </row>
        <row r="6358">
          <cell r="A6358" t="str">
            <v>NH</v>
          </cell>
          <cell r="F6358">
            <v>2012</v>
          </cell>
          <cell r="N6358">
            <v>1012437.916</v>
          </cell>
          <cell r="R6358">
            <v>17036173.002999999</v>
          </cell>
          <cell r="S6358" t="str">
            <v>Natural Gas</v>
          </cell>
        </row>
        <row r="6359">
          <cell r="A6359" t="str">
            <v>NH</v>
          </cell>
          <cell r="F6359">
            <v>2013</v>
          </cell>
          <cell r="N6359">
            <v>789816.09699999995</v>
          </cell>
          <cell r="R6359">
            <v>13290207.041999999</v>
          </cell>
          <cell r="S6359" t="str">
            <v>Natural Gas</v>
          </cell>
        </row>
        <row r="6360">
          <cell r="A6360" t="str">
            <v>NH</v>
          </cell>
          <cell r="F6360">
            <v>2014</v>
          </cell>
          <cell r="N6360">
            <v>760446.48</v>
          </cell>
          <cell r="R6360">
            <v>12795912.067</v>
          </cell>
          <cell r="S6360" t="str">
            <v>Natural Gas</v>
          </cell>
        </row>
        <row r="6361">
          <cell r="A6361" t="str">
            <v>NH</v>
          </cell>
          <cell r="F6361">
            <v>2015</v>
          </cell>
          <cell r="N6361">
            <v>996755.26300000004</v>
          </cell>
          <cell r="R6361">
            <v>16772321.373</v>
          </cell>
          <cell r="S6361" t="str">
            <v>Natural Gas</v>
          </cell>
        </row>
        <row r="6362">
          <cell r="A6362" t="str">
            <v>NH</v>
          </cell>
          <cell r="F6362">
            <v>2016</v>
          </cell>
          <cell r="N6362">
            <v>722416.46</v>
          </cell>
          <cell r="R6362">
            <v>12156033.942</v>
          </cell>
          <cell r="S6362" t="str">
            <v>Natural Gas</v>
          </cell>
        </row>
        <row r="6363">
          <cell r="A6363" t="str">
            <v>NH</v>
          </cell>
          <cell r="F6363">
            <v>2017</v>
          </cell>
          <cell r="N6363">
            <v>500406.70299999998</v>
          </cell>
          <cell r="R6363">
            <v>8420246.3129999992</v>
          </cell>
          <cell r="S6363" t="str">
            <v>Natural Gas</v>
          </cell>
        </row>
        <row r="6364">
          <cell r="A6364" t="str">
            <v>NH</v>
          </cell>
          <cell r="F6364">
            <v>2018</v>
          </cell>
          <cell r="N6364">
            <v>428147.72399999999</v>
          </cell>
          <cell r="R6364">
            <v>7204402.8739999998</v>
          </cell>
          <cell r="S6364" t="str">
            <v>Natural Gas</v>
          </cell>
        </row>
        <row r="6365">
          <cell r="A6365" t="str">
            <v>NH</v>
          </cell>
          <cell r="F6365">
            <v>2019</v>
          </cell>
          <cell r="N6365">
            <v>599160.62899999996</v>
          </cell>
          <cell r="R6365">
            <v>10082021.473999999</v>
          </cell>
          <cell r="S6365" t="str">
            <v>Natural Gas</v>
          </cell>
        </row>
        <row r="6366">
          <cell r="A6366" t="str">
            <v>NH</v>
          </cell>
          <cell r="F6366">
            <v>2020</v>
          </cell>
          <cell r="N6366">
            <v>624407.75399999996</v>
          </cell>
          <cell r="R6366">
            <v>10506864.220000001</v>
          </cell>
          <cell r="S6366" t="str">
            <v>Natural Gas</v>
          </cell>
        </row>
        <row r="6367">
          <cell r="A6367" t="str">
            <v>NH</v>
          </cell>
          <cell r="F6367">
            <v>2021</v>
          </cell>
          <cell r="N6367">
            <v>661710.36800000002</v>
          </cell>
          <cell r="R6367">
            <v>11134561.287</v>
          </cell>
          <cell r="S6367" t="str">
            <v>Natural Gas</v>
          </cell>
        </row>
        <row r="6368">
          <cell r="A6368" t="str">
            <v>NH</v>
          </cell>
          <cell r="F6368">
            <v>2022</v>
          </cell>
          <cell r="N6368">
            <v>686363.14899999998</v>
          </cell>
          <cell r="R6368">
            <v>11549385.634</v>
          </cell>
          <cell r="S6368" t="str">
            <v>Natural Gas</v>
          </cell>
        </row>
        <row r="6369">
          <cell r="A6369" t="str">
            <v>NH</v>
          </cell>
          <cell r="F6369">
            <v>2023</v>
          </cell>
          <cell r="N6369">
            <v>656261.13199999998</v>
          </cell>
          <cell r="R6369">
            <v>11042821.342</v>
          </cell>
          <cell r="S6369" t="str">
            <v>Natural Gas</v>
          </cell>
        </row>
        <row r="6370">
          <cell r="A6370" t="str">
            <v>NH</v>
          </cell>
          <cell r="F6370">
            <v>2009</v>
          </cell>
          <cell r="N6370">
            <v>825316.08499999996</v>
          </cell>
          <cell r="R6370">
            <v>13887560.505999999</v>
          </cell>
          <cell r="S6370" t="str">
            <v>Natural Gas</v>
          </cell>
        </row>
        <row r="6371">
          <cell r="A6371" t="str">
            <v>NH</v>
          </cell>
          <cell r="F6371">
            <v>2010</v>
          </cell>
          <cell r="N6371">
            <v>707813.87399999995</v>
          </cell>
          <cell r="R6371">
            <v>11910311.471999999</v>
          </cell>
          <cell r="S6371" t="str">
            <v>Natural Gas</v>
          </cell>
        </row>
        <row r="6372">
          <cell r="A6372" t="str">
            <v>NH</v>
          </cell>
          <cell r="F6372">
            <v>2011</v>
          </cell>
          <cell r="N6372">
            <v>849609.16399999999</v>
          </cell>
          <cell r="R6372">
            <v>14296281.169</v>
          </cell>
          <cell r="S6372" t="str">
            <v>Natural Gas</v>
          </cell>
        </row>
        <row r="6373">
          <cell r="A6373" t="str">
            <v>NH</v>
          </cell>
          <cell r="F6373">
            <v>2012</v>
          </cell>
          <cell r="N6373">
            <v>1091190.9750000001</v>
          </cell>
          <cell r="R6373">
            <v>18361374.671</v>
          </cell>
          <cell r="S6373" t="str">
            <v>Natural Gas</v>
          </cell>
        </row>
        <row r="6374">
          <cell r="A6374" t="str">
            <v>NH</v>
          </cell>
          <cell r="F6374">
            <v>2013</v>
          </cell>
          <cell r="N6374">
            <v>717457.53300000005</v>
          </cell>
          <cell r="R6374">
            <v>12072594.169</v>
          </cell>
          <cell r="S6374" t="str">
            <v>Natural Gas</v>
          </cell>
        </row>
        <row r="6375">
          <cell r="A6375" t="str">
            <v>NH</v>
          </cell>
          <cell r="F6375">
            <v>2014</v>
          </cell>
          <cell r="N6375">
            <v>774499.72600000002</v>
          </cell>
          <cell r="R6375">
            <v>13032566.905999999</v>
          </cell>
          <cell r="S6375" t="str">
            <v>Natural Gas</v>
          </cell>
        </row>
        <row r="6376">
          <cell r="A6376" t="str">
            <v>NH</v>
          </cell>
          <cell r="F6376">
            <v>2015</v>
          </cell>
          <cell r="N6376">
            <v>991875.62800000003</v>
          </cell>
          <cell r="R6376">
            <v>16690245.209000001</v>
          </cell>
          <cell r="S6376" t="str">
            <v>Natural Gas</v>
          </cell>
        </row>
        <row r="6377">
          <cell r="A6377" t="str">
            <v>NH</v>
          </cell>
          <cell r="F6377">
            <v>2016</v>
          </cell>
          <cell r="N6377">
            <v>715447.36699999997</v>
          </cell>
          <cell r="R6377">
            <v>12038791.089</v>
          </cell>
          <cell r="S6377" t="str">
            <v>Natural Gas</v>
          </cell>
        </row>
        <row r="6378">
          <cell r="A6378" t="str">
            <v>NH</v>
          </cell>
          <cell r="F6378">
            <v>2017</v>
          </cell>
          <cell r="N6378">
            <v>677775.50600000005</v>
          </cell>
          <cell r="R6378">
            <v>11404934.687999999</v>
          </cell>
          <cell r="S6378" t="str">
            <v>Natural Gas</v>
          </cell>
        </row>
        <row r="6379">
          <cell r="A6379" t="str">
            <v>NH</v>
          </cell>
          <cell r="F6379">
            <v>2018</v>
          </cell>
          <cell r="N6379">
            <v>501195.39199999999</v>
          </cell>
          <cell r="R6379">
            <v>8433580.5559999999</v>
          </cell>
          <cell r="S6379" t="str">
            <v>Natural Gas</v>
          </cell>
        </row>
        <row r="6380">
          <cell r="A6380" t="str">
            <v>NH</v>
          </cell>
          <cell r="F6380">
            <v>2019</v>
          </cell>
          <cell r="N6380">
            <v>685199.63399999996</v>
          </cell>
          <cell r="R6380">
            <v>11529797.120999999</v>
          </cell>
          <cell r="S6380" t="str">
            <v>Natural Gas</v>
          </cell>
        </row>
        <row r="6381">
          <cell r="A6381" t="str">
            <v>NH</v>
          </cell>
          <cell r="F6381">
            <v>2020</v>
          </cell>
          <cell r="N6381">
            <v>716618.18</v>
          </cell>
          <cell r="R6381">
            <v>12058464.857000001</v>
          </cell>
          <cell r="S6381" t="str">
            <v>Natural Gas</v>
          </cell>
        </row>
        <row r="6382">
          <cell r="A6382" t="str">
            <v>NH</v>
          </cell>
          <cell r="F6382">
            <v>2021</v>
          </cell>
          <cell r="N6382">
            <v>705417.39099999995</v>
          </cell>
          <cell r="R6382">
            <v>11869924.301000001</v>
          </cell>
          <cell r="S6382" t="str">
            <v>Natural Gas</v>
          </cell>
        </row>
        <row r="6383">
          <cell r="A6383" t="str">
            <v>NH</v>
          </cell>
          <cell r="F6383">
            <v>2022</v>
          </cell>
          <cell r="N6383">
            <v>774774.32299999997</v>
          </cell>
          <cell r="R6383">
            <v>13037026.413000001</v>
          </cell>
          <cell r="S6383" t="str">
            <v>Natural Gas</v>
          </cell>
        </row>
        <row r="6384">
          <cell r="A6384" t="str">
            <v>NH</v>
          </cell>
          <cell r="F6384">
            <v>2023</v>
          </cell>
          <cell r="N6384">
            <v>774820.31599999999</v>
          </cell>
          <cell r="R6384">
            <v>13037840.817</v>
          </cell>
          <cell r="S6384" t="str">
            <v>Natural Gas</v>
          </cell>
        </row>
        <row r="6385">
          <cell r="A6385" t="str">
            <v>PA</v>
          </cell>
          <cell r="F6385">
            <v>2022</v>
          </cell>
          <cell r="N6385">
            <v>888841.41899999999</v>
          </cell>
          <cell r="R6385">
            <v>14956533.085999999</v>
          </cell>
          <cell r="S6385" t="str">
            <v>Natural Gas</v>
          </cell>
        </row>
        <row r="6386">
          <cell r="A6386" t="str">
            <v>PA</v>
          </cell>
          <cell r="F6386">
            <v>2023</v>
          </cell>
          <cell r="N6386">
            <v>875017.96900000004</v>
          </cell>
          <cell r="R6386">
            <v>14723849.048</v>
          </cell>
          <cell r="S6386" t="str">
            <v>Natural Gas</v>
          </cell>
        </row>
        <row r="6387">
          <cell r="A6387" t="str">
            <v>PA</v>
          </cell>
          <cell r="F6387">
            <v>2022</v>
          </cell>
          <cell r="N6387">
            <v>869981.42599999998</v>
          </cell>
          <cell r="R6387">
            <v>14639092.993000001</v>
          </cell>
          <cell r="S6387" t="str">
            <v>Natural Gas</v>
          </cell>
        </row>
        <row r="6388">
          <cell r="A6388" t="str">
            <v>PA</v>
          </cell>
          <cell r="F6388">
            <v>2023</v>
          </cell>
          <cell r="N6388">
            <v>861691.37600000005</v>
          </cell>
          <cell r="R6388">
            <v>14499544.818</v>
          </cell>
          <cell r="S6388" t="str">
            <v>Natural Gas</v>
          </cell>
        </row>
        <row r="6389">
          <cell r="A6389" t="str">
            <v>PA</v>
          </cell>
          <cell r="F6389">
            <v>2022</v>
          </cell>
          <cell r="N6389">
            <v>50133.775999999998</v>
          </cell>
          <cell r="R6389">
            <v>843601.33299999998</v>
          </cell>
          <cell r="S6389" t="str">
            <v>Natural Gas</v>
          </cell>
        </row>
        <row r="6390">
          <cell r="A6390" t="str">
            <v>PA</v>
          </cell>
          <cell r="F6390">
            <v>2023</v>
          </cell>
          <cell r="N6390">
            <v>37000.099000000002</v>
          </cell>
          <cell r="R6390">
            <v>622592.18799999997</v>
          </cell>
          <cell r="S6390" t="str">
            <v>Natural Gas</v>
          </cell>
        </row>
        <row r="6391">
          <cell r="A6391" t="str">
            <v>PA</v>
          </cell>
          <cell r="F6391">
            <v>2022</v>
          </cell>
          <cell r="N6391">
            <v>45613.260999999999</v>
          </cell>
          <cell r="R6391">
            <v>767510.66099999996</v>
          </cell>
          <cell r="S6391" t="str">
            <v>Natural Gas</v>
          </cell>
        </row>
        <row r="6392">
          <cell r="A6392" t="str">
            <v>PA</v>
          </cell>
          <cell r="F6392">
            <v>2023</v>
          </cell>
          <cell r="N6392">
            <v>41727.769999999997</v>
          </cell>
          <cell r="R6392">
            <v>702170.18400000001</v>
          </cell>
          <cell r="S6392" t="str">
            <v>Natural Gas</v>
          </cell>
        </row>
        <row r="6393">
          <cell r="A6393" t="str">
            <v>MA</v>
          </cell>
          <cell r="F6393">
            <v>2009</v>
          </cell>
          <cell r="N6393">
            <v>416757.85700000002</v>
          </cell>
          <cell r="R6393">
            <v>7012774.6449999996</v>
          </cell>
          <cell r="S6393" t="str">
            <v>Natural Gas</v>
          </cell>
        </row>
        <row r="6394">
          <cell r="A6394" t="str">
            <v>MA</v>
          </cell>
          <cell r="F6394">
            <v>2010</v>
          </cell>
          <cell r="N6394">
            <v>428807.701</v>
          </cell>
          <cell r="R6394">
            <v>7215453.807</v>
          </cell>
          <cell r="S6394" t="str">
            <v>Natural Gas</v>
          </cell>
        </row>
        <row r="6395">
          <cell r="A6395" t="str">
            <v>MA</v>
          </cell>
          <cell r="F6395">
            <v>2011</v>
          </cell>
          <cell r="N6395">
            <v>232912.21100000001</v>
          </cell>
          <cell r="R6395">
            <v>3919194.727</v>
          </cell>
          <cell r="S6395" t="str">
            <v>Natural Gas</v>
          </cell>
        </row>
        <row r="6396">
          <cell r="A6396" t="str">
            <v>MA</v>
          </cell>
          <cell r="F6396">
            <v>2012</v>
          </cell>
          <cell r="N6396">
            <v>316575.99300000002</v>
          </cell>
          <cell r="R6396">
            <v>5327032.1789999995</v>
          </cell>
          <cell r="S6396" t="str">
            <v>Natural Gas</v>
          </cell>
        </row>
        <row r="6397">
          <cell r="A6397" t="str">
            <v>MA</v>
          </cell>
          <cell r="F6397">
            <v>2013</v>
          </cell>
          <cell r="N6397">
            <v>467178.16200000001</v>
          </cell>
          <cell r="R6397">
            <v>7861155.2719999999</v>
          </cell>
          <cell r="S6397" t="str">
            <v>Natural Gas</v>
          </cell>
        </row>
        <row r="6398">
          <cell r="A6398" t="str">
            <v>MA</v>
          </cell>
          <cell r="F6398">
            <v>2014</v>
          </cell>
          <cell r="N6398">
            <v>500013.07</v>
          </cell>
          <cell r="R6398">
            <v>8413602.2379999999</v>
          </cell>
          <cell r="S6398" t="str">
            <v>Natural Gas</v>
          </cell>
        </row>
        <row r="6399">
          <cell r="A6399" t="str">
            <v>MA</v>
          </cell>
          <cell r="F6399">
            <v>2015</v>
          </cell>
          <cell r="N6399">
            <v>582135.79500000004</v>
          </cell>
          <cell r="R6399">
            <v>9795493.5020000003</v>
          </cell>
          <cell r="S6399" t="str">
            <v>Natural Gas</v>
          </cell>
        </row>
        <row r="6400">
          <cell r="A6400" t="str">
            <v>MA</v>
          </cell>
          <cell r="F6400">
            <v>2016</v>
          </cell>
          <cell r="N6400">
            <v>481573.408</v>
          </cell>
          <cell r="R6400">
            <v>8103435.5530000003</v>
          </cell>
          <cell r="S6400" t="str">
            <v>Natural Gas</v>
          </cell>
        </row>
        <row r="6401">
          <cell r="A6401" t="str">
            <v>MA</v>
          </cell>
          <cell r="F6401">
            <v>2017</v>
          </cell>
          <cell r="N6401">
            <v>403350.89299999998</v>
          </cell>
          <cell r="R6401">
            <v>6787186.6399999997</v>
          </cell>
          <cell r="S6401" t="str">
            <v>Natural Gas</v>
          </cell>
        </row>
        <row r="6402">
          <cell r="A6402" t="str">
            <v>MA</v>
          </cell>
          <cell r="F6402">
            <v>2018</v>
          </cell>
          <cell r="N6402">
            <v>507686.549</v>
          </cell>
          <cell r="R6402">
            <v>8542742.5319999997</v>
          </cell>
          <cell r="S6402" t="str">
            <v>Natural Gas</v>
          </cell>
        </row>
        <row r="6403">
          <cell r="A6403" t="str">
            <v>MA</v>
          </cell>
          <cell r="F6403">
            <v>2019</v>
          </cell>
          <cell r="N6403">
            <v>395200.66100000002</v>
          </cell>
          <cell r="R6403">
            <v>6649962.4720000001</v>
          </cell>
          <cell r="S6403" t="str">
            <v>Natural Gas</v>
          </cell>
        </row>
        <row r="6404">
          <cell r="A6404" t="str">
            <v>MA</v>
          </cell>
          <cell r="F6404">
            <v>2020</v>
          </cell>
          <cell r="N6404">
            <v>320652.31599999999</v>
          </cell>
          <cell r="R6404">
            <v>5395598.4479999999</v>
          </cell>
          <cell r="S6404" t="str">
            <v>Natural Gas</v>
          </cell>
        </row>
        <row r="6405">
          <cell r="A6405" t="str">
            <v>MA</v>
          </cell>
          <cell r="F6405">
            <v>2021</v>
          </cell>
          <cell r="N6405">
            <v>522003.84299999999</v>
          </cell>
          <cell r="R6405">
            <v>8783697.0449999999</v>
          </cell>
          <cell r="S6405" t="str">
            <v>Natural Gas</v>
          </cell>
        </row>
        <row r="6406">
          <cell r="A6406" t="str">
            <v>MA</v>
          </cell>
          <cell r="F6406">
            <v>2022</v>
          </cell>
          <cell r="N6406">
            <v>513557.52299999999</v>
          </cell>
          <cell r="R6406">
            <v>8641572.2740000002</v>
          </cell>
          <cell r="S6406" t="str">
            <v>Natural Gas</v>
          </cell>
        </row>
        <row r="6407">
          <cell r="A6407" t="str">
            <v>MA</v>
          </cell>
          <cell r="F6407">
            <v>2023</v>
          </cell>
          <cell r="N6407">
            <v>667211.98199999996</v>
          </cell>
          <cell r="R6407">
            <v>11227142.176000001</v>
          </cell>
          <cell r="S6407" t="str">
            <v>Natural Gas</v>
          </cell>
        </row>
        <row r="6408">
          <cell r="A6408" t="str">
            <v>MA</v>
          </cell>
          <cell r="F6408">
            <v>2009</v>
          </cell>
          <cell r="N6408">
            <v>383484.18099999998</v>
          </cell>
          <cell r="R6408">
            <v>6452855.5049999999</v>
          </cell>
          <cell r="S6408" t="str">
            <v>Natural Gas</v>
          </cell>
        </row>
        <row r="6409">
          <cell r="A6409" t="str">
            <v>MA</v>
          </cell>
          <cell r="F6409">
            <v>2010</v>
          </cell>
          <cell r="N6409">
            <v>331761.13299999997</v>
          </cell>
          <cell r="R6409">
            <v>5582504.8150000004</v>
          </cell>
          <cell r="S6409" t="str">
            <v>Natural Gas</v>
          </cell>
        </row>
        <row r="6410">
          <cell r="A6410" t="str">
            <v>MA</v>
          </cell>
          <cell r="F6410">
            <v>2011</v>
          </cell>
          <cell r="N6410">
            <v>244933.70699999999</v>
          </cell>
          <cell r="R6410">
            <v>4121527.3650000002</v>
          </cell>
          <cell r="S6410" t="str">
            <v>Natural Gas</v>
          </cell>
        </row>
        <row r="6411">
          <cell r="A6411" t="str">
            <v>MA</v>
          </cell>
          <cell r="F6411">
            <v>2012</v>
          </cell>
          <cell r="N6411">
            <v>480641.54399999999</v>
          </cell>
          <cell r="R6411">
            <v>8087710.2589999996</v>
          </cell>
          <cell r="S6411" t="str">
            <v>Natural Gas</v>
          </cell>
        </row>
        <row r="6412">
          <cell r="A6412" t="str">
            <v>MA</v>
          </cell>
          <cell r="F6412">
            <v>2013</v>
          </cell>
          <cell r="N6412">
            <v>420533.95299999998</v>
          </cell>
          <cell r="R6412">
            <v>7076323.1229999997</v>
          </cell>
          <cell r="S6412" t="str">
            <v>Natural Gas</v>
          </cell>
        </row>
        <row r="6413">
          <cell r="A6413" t="str">
            <v>MA</v>
          </cell>
          <cell r="F6413">
            <v>2014</v>
          </cell>
          <cell r="N6413">
            <v>499541.70899999997</v>
          </cell>
          <cell r="R6413">
            <v>8405819.1730000004</v>
          </cell>
          <cell r="S6413" t="str">
            <v>Natural Gas</v>
          </cell>
        </row>
        <row r="6414">
          <cell r="A6414" t="str">
            <v>MA</v>
          </cell>
          <cell r="F6414">
            <v>2015</v>
          </cell>
          <cell r="N6414">
            <v>546292.99</v>
          </cell>
          <cell r="R6414">
            <v>9192400.2039999999</v>
          </cell>
          <cell r="S6414" t="str">
            <v>Natural Gas</v>
          </cell>
        </row>
        <row r="6415">
          <cell r="A6415" t="str">
            <v>MA</v>
          </cell>
          <cell r="F6415">
            <v>2016</v>
          </cell>
          <cell r="N6415">
            <v>431991.51799999998</v>
          </cell>
          <cell r="R6415">
            <v>7269146.5199999996</v>
          </cell>
          <cell r="S6415" t="str">
            <v>Natural Gas</v>
          </cell>
        </row>
        <row r="6416">
          <cell r="A6416" t="str">
            <v>MA</v>
          </cell>
          <cell r="F6416">
            <v>2017</v>
          </cell>
          <cell r="N6416">
            <v>422198.98200000002</v>
          </cell>
          <cell r="R6416">
            <v>7104280.8540000003</v>
          </cell>
          <cell r="S6416" t="str">
            <v>Natural Gas</v>
          </cell>
        </row>
        <row r="6417">
          <cell r="A6417" t="str">
            <v>MA</v>
          </cell>
          <cell r="F6417">
            <v>2018</v>
          </cell>
          <cell r="N6417">
            <v>489574.98499999999</v>
          </cell>
          <cell r="R6417">
            <v>8238126.6370000001</v>
          </cell>
          <cell r="S6417" t="str">
            <v>Natural Gas</v>
          </cell>
        </row>
        <row r="6418">
          <cell r="A6418" t="str">
            <v>MA</v>
          </cell>
          <cell r="F6418">
            <v>2019</v>
          </cell>
          <cell r="N6418">
            <v>363994.842</v>
          </cell>
          <cell r="R6418">
            <v>6124835.5080000004</v>
          </cell>
          <cell r="S6418" t="str">
            <v>Natural Gas</v>
          </cell>
        </row>
        <row r="6419">
          <cell r="A6419" t="str">
            <v>MA</v>
          </cell>
          <cell r="F6419">
            <v>2020</v>
          </cell>
          <cell r="N6419">
            <v>328628.054</v>
          </cell>
          <cell r="R6419">
            <v>5529798.7479999997</v>
          </cell>
          <cell r="S6419" t="str">
            <v>Natural Gas</v>
          </cell>
        </row>
        <row r="6420">
          <cell r="A6420" t="str">
            <v>MA</v>
          </cell>
          <cell r="F6420">
            <v>2021</v>
          </cell>
          <cell r="N6420">
            <v>523131.63699999999</v>
          </cell>
          <cell r="R6420">
            <v>8802784.3239999991</v>
          </cell>
          <cell r="S6420" t="str">
            <v>Natural Gas</v>
          </cell>
        </row>
        <row r="6421">
          <cell r="A6421" t="str">
            <v>MA</v>
          </cell>
          <cell r="F6421">
            <v>2022</v>
          </cell>
          <cell r="N6421">
            <v>526956.70499999996</v>
          </cell>
          <cell r="R6421">
            <v>8867087.5309999995</v>
          </cell>
          <cell r="S6421" t="str">
            <v>Natural Gas</v>
          </cell>
        </row>
        <row r="6422">
          <cell r="A6422" t="str">
            <v>MA</v>
          </cell>
          <cell r="F6422">
            <v>2023</v>
          </cell>
          <cell r="N6422">
            <v>673262.84400000004</v>
          </cell>
          <cell r="R6422">
            <v>11328903.174000001</v>
          </cell>
          <cell r="S6422" t="str">
            <v>Natural Gas</v>
          </cell>
        </row>
        <row r="6423">
          <cell r="A6423" t="str">
            <v>MA</v>
          </cell>
          <cell r="F6423">
            <v>2009</v>
          </cell>
          <cell r="N6423">
            <v>343564.41800000001</v>
          </cell>
          <cell r="R6423">
            <v>5781072.8499999996</v>
          </cell>
          <cell r="S6423" t="str">
            <v>Natural Gas</v>
          </cell>
        </row>
        <row r="6424">
          <cell r="A6424" t="str">
            <v>MA</v>
          </cell>
          <cell r="F6424">
            <v>2010</v>
          </cell>
          <cell r="N6424">
            <v>389719.8</v>
          </cell>
          <cell r="R6424">
            <v>6557853.9340000004</v>
          </cell>
          <cell r="S6424" t="str">
            <v>Natural Gas</v>
          </cell>
        </row>
        <row r="6425">
          <cell r="A6425" t="str">
            <v>MA</v>
          </cell>
          <cell r="F6425">
            <v>2011</v>
          </cell>
          <cell r="N6425">
            <v>481543.027</v>
          </cell>
          <cell r="R6425">
            <v>8102999.2740000002</v>
          </cell>
          <cell r="S6425" t="str">
            <v>Natural Gas</v>
          </cell>
        </row>
        <row r="6426">
          <cell r="A6426" t="str">
            <v>MA</v>
          </cell>
          <cell r="F6426">
            <v>2012</v>
          </cell>
          <cell r="N6426">
            <v>443081.07</v>
          </cell>
          <cell r="R6426">
            <v>7455652.0470000003</v>
          </cell>
          <cell r="S6426" t="str">
            <v>Natural Gas</v>
          </cell>
        </row>
        <row r="6427">
          <cell r="A6427" t="str">
            <v>MA</v>
          </cell>
          <cell r="F6427">
            <v>2013</v>
          </cell>
          <cell r="N6427">
            <v>359174.065</v>
          </cell>
          <cell r="R6427">
            <v>6043798.9210000001</v>
          </cell>
          <cell r="S6427" t="str">
            <v>Natural Gas</v>
          </cell>
        </row>
        <row r="6428">
          <cell r="A6428" t="str">
            <v>MA</v>
          </cell>
          <cell r="F6428">
            <v>2014</v>
          </cell>
          <cell r="N6428">
            <v>465979.18</v>
          </cell>
          <cell r="R6428">
            <v>7840996.9709999999</v>
          </cell>
          <cell r="S6428" t="str">
            <v>Natural Gas</v>
          </cell>
        </row>
        <row r="6429">
          <cell r="A6429" t="str">
            <v>MA</v>
          </cell>
          <cell r="F6429">
            <v>2015</v>
          </cell>
          <cell r="N6429">
            <v>472657.96799999999</v>
          </cell>
          <cell r="R6429">
            <v>7953319.8789999997</v>
          </cell>
          <cell r="S6429" t="str">
            <v>Natural Gas</v>
          </cell>
        </row>
        <row r="6430">
          <cell r="A6430" t="str">
            <v>MA</v>
          </cell>
          <cell r="F6430">
            <v>2016</v>
          </cell>
          <cell r="N6430">
            <v>323514.03700000001</v>
          </cell>
          <cell r="R6430">
            <v>5443787.6050000004</v>
          </cell>
          <cell r="S6430" t="str">
            <v>Natural Gas</v>
          </cell>
        </row>
        <row r="6431">
          <cell r="A6431" t="str">
            <v>MA</v>
          </cell>
          <cell r="F6431">
            <v>2017</v>
          </cell>
          <cell r="N6431">
            <v>442108.25300000003</v>
          </cell>
          <cell r="R6431">
            <v>7439400.0659999996</v>
          </cell>
          <cell r="S6431" t="str">
            <v>Natural Gas</v>
          </cell>
        </row>
        <row r="6432">
          <cell r="A6432" t="str">
            <v>MA</v>
          </cell>
          <cell r="F6432">
            <v>2018</v>
          </cell>
          <cell r="N6432">
            <v>446339.58100000001</v>
          </cell>
          <cell r="R6432">
            <v>7510496.6529999999</v>
          </cell>
          <cell r="S6432" t="str">
            <v>Natural Gas</v>
          </cell>
        </row>
        <row r="6433">
          <cell r="A6433" t="str">
            <v>MA</v>
          </cell>
          <cell r="F6433">
            <v>2019</v>
          </cell>
          <cell r="N6433">
            <v>357068.29399999999</v>
          </cell>
          <cell r="R6433">
            <v>6008342.9850000003</v>
          </cell>
          <cell r="S6433" t="str">
            <v>Natural Gas</v>
          </cell>
        </row>
        <row r="6434">
          <cell r="A6434" t="str">
            <v>MA</v>
          </cell>
          <cell r="F6434">
            <v>2020</v>
          </cell>
          <cell r="N6434">
            <v>321726.61099999998</v>
          </cell>
          <cell r="R6434">
            <v>5413721.2699999996</v>
          </cell>
          <cell r="S6434" t="str">
            <v>Natural Gas</v>
          </cell>
        </row>
        <row r="6435">
          <cell r="A6435" t="str">
            <v>MA</v>
          </cell>
          <cell r="F6435">
            <v>2021</v>
          </cell>
          <cell r="N6435">
            <v>474849.40500000003</v>
          </cell>
          <cell r="R6435">
            <v>7990234.0630000001</v>
          </cell>
          <cell r="S6435" t="str">
            <v>Natural Gas</v>
          </cell>
        </row>
        <row r="6436">
          <cell r="A6436" t="str">
            <v>MA</v>
          </cell>
          <cell r="F6436">
            <v>2022</v>
          </cell>
          <cell r="N6436">
            <v>565685.902</v>
          </cell>
          <cell r="R6436">
            <v>9518765.3690000009</v>
          </cell>
          <cell r="S6436" t="str">
            <v>Natural Gas</v>
          </cell>
        </row>
        <row r="6437">
          <cell r="A6437" t="str">
            <v>MA</v>
          </cell>
          <cell r="F6437">
            <v>2023</v>
          </cell>
          <cell r="N6437">
            <v>574869.39599999995</v>
          </cell>
          <cell r="R6437">
            <v>9673435.2919999994</v>
          </cell>
          <cell r="S6437" t="str">
            <v>Natural Gas</v>
          </cell>
        </row>
        <row r="6438">
          <cell r="A6438" t="str">
            <v>MA</v>
          </cell>
          <cell r="F6438">
            <v>2009</v>
          </cell>
          <cell r="N6438">
            <v>311265.24800000002</v>
          </cell>
          <cell r="R6438">
            <v>5237608.5769999996</v>
          </cell>
          <cell r="S6438" t="str">
            <v>Natural Gas</v>
          </cell>
        </row>
        <row r="6439">
          <cell r="A6439" t="str">
            <v>MA</v>
          </cell>
          <cell r="F6439">
            <v>2010</v>
          </cell>
          <cell r="N6439">
            <v>380921.91100000002</v>
          </cell>
          <cell r="R6439">
            <v>6409708.8700000001</v>
          </cell>
          <cell r="S6439" t="str">
            <v>Natural Gas</v>
          </cell>
        </row>
        <row r="6440">
          <cell r="A6440" t="str">
            <v>MA</v>
          </cell>
          <cell r="F6440">
            <v>2011</v>
          </cell>
          <cell r="N6440">
            <v>417029.88500000001</v>
          </cell>
          <cell r="R6440">
            <v>7017372.6349999998</v>
          </cell>
          <cell r="S6440" t="str">
            <v>Natural Gas</v>
          </cell>
        </row>
        <row r="6441">
          <cell r="A6441" t="str">
            <v>MA</v>
          </cell>
          <cell r="F6441">
            <v>2012</v>
          </cell>
          <cell r="N6441">
            <v>441125.005</v>
          </cell>
          <cell r="R6441">
            <v>7422773.4079999998</v>
          </cell>
          <cell r="S6441" t="str">
            <v>Natural Gas</v>
          </cell>
        </row>
        <row r="6442">
          <cell r="A6442" t="str">
            <v>MA</v>
          </cell>
          <cell r="F6442">
            <v>2013</v>
          </cell>
          <cell r="N6442">
            <v>455701.61700000003</v>
          </cell>
          <cell r="R6442">
            <v>7668020.1509999996</v>
          </cell>
          <cell r="S6442" t="str">
            <v>Natural Gas</v>
          </cell>
        </row>
        <row r="6443">
          <cell r="A6443" t="str">
            <v>MA</v>
          </cell>
          <cell r="F6443">
            <v>2014</v>
          </cell>
          <cell r="N6443">
            <v>456340.96299999999</v>
          </cell>
          <cell r="R6443">
            <v>7678806.3279999997</v>
          </cell>
          <cell r="S6443" t="str">
            <v>Natural Gas</v>
          </cell>
        </row>
        <row r="6444">
          <cell r="A6444" t="str">
            <v>MA</v>
          </cell>
          <cell r="F6444">
            <v>2015</v>
          </cell>
          <cell r="N6444">
            <v>426407.10600000003</v>
          </cell>
          <cell r="R6444">
            <v>7175144.9730000002</v>
          </cell>
          <cell r="S6444" t="str">
            <v>Natural Gas</v>
          </cell>
        </row>
        <row r="6445">
          <cell r="A6445" t="str">
            <v>MA</v>
          </cell>
          <cell r="F6445">
            <v>2016</v>
          </cell>
          <cell r="N6445">
            <v>335355.17099999997</v>
          </cell>
          <cell r="R6445">
            <v>5643103.0379999997</v>
          </cell>
          <cell r="S6445" t="str">
            <v>Natural Gas</v>
          </cell>
        </row>
        <row r="6446">
          <cell r="A6446" t="str">
            <v>MA</v>
          </cell>
          <cell r="F6446">
            <v>2017</v>
          </cell>
          <cell r="N6446">
            <v>423598.34299999999</v>
          </cell>
          <cell r="R6446">
            <v>7127877.4460000005</v>
          </cell>
          <cell r="S6446" t="str">
            <v>Natural Gas</v>
          </cell>
        </row>
        <row r="6447">
          <cell r="A6447" t="str">
            <v>MA</v>
          </cell>
          <cell r="F6447">
            <v>2018</v>
          </cell>
          <cell r="N6447">
            <v>474770.223</v>
          </cell>
          <cell r="R6447">
            <v>7988916.2939999998</v>
          </cell>
          <cell r="S6447" t="str">
            <v>Natural Gas</v>
          </cell>
        </row>
        <row r="6448">
          <cell r="A6448" t="str">
            <v>MA</v>
          </cell>
          <cell r="F6448">
            <v>2019</v>
          </cell>
          <cell r="N6448">
            <v>383563.73300000001</v>
          </cell>
          <cell r="R6448">
            <v>6454241.7960000001</v>
          </cell>
          <cell r="S6448" t="str">
            <v>Natural Gas</v>
          </cell>
        </row>
        <row r="6449">
          <cell r="A6449" t="str">
            <v>MA</v>
          </cell>
          <cell r="F6449">
            <v>2020</v>
          </cell>
          <cell r="N6449">
            <v>303336.86599999998</v>
          </cell>
          <cell r="R6449">
            <v>5104210.3880000003</v>
          </cell>
          <cell r="S6449" t="str">
            <v>Natural Gas</v>
          </cell>
        </row>
        <row r="6450">
          <cell r="A6450" t="str">
            <v>MA</v>
          </cell>
          <cell r="F6450">
            <v>2021</v>
          </cell>
          <cell r="N6450">
            <v>546092.12800000003</v>
          </cell>
          <cell r="R6450">
            <v>9189085.5700000003</v>
          </cell>
          <cell r="S6450" t="str">
            <v>Natural Gas</v>
          </cell>
        </row>
        <row r="6451">
          <cell r="A6451" t="str">
            <v>MA</v>
          </cell>
          <cell r="F6451">
            <v>2022</v>
          </cell>
          <cell r="N6451">
            <v>587078.49399999995</v>
          </cell>
          <cell r="R6451">
            <v>9878553.2599999998</v>
          </cell>
          <cell r="S6451" t="str">
            <v>Natural Gas</v>
          </cell>
        </row>
        <row r="6452">
          <cell r="A6452" t="str">
            <v>MA</v>
          </cell>
          <cell r="F6452">
            <v>2023</v>
          </cell>
          <cell r="N6452">
            <v>614903.92000000004</v>
          </cell>
          <cell r="R6452">
            <v>10346978.982999999</v>
          </cell>
          <cell r="S6452" t="str">
            <v>Natural Gas</v>
          </cell>
        </row>
        <row r="6453">
          <cell r="A6453" t="str">
            <v>PA</v>
          </cell>
          <cell r="F6453">
            <v>2022</v>
          </cell>
          <cell r="N6453">
            <v>774249.48199999996</v>
          </cell>
          <cell r="R6453">
            <v>13028261.438999999</v>
          </cell>
          <cell r="S6453" t="str">
            <v>Natural Gas</v>
          </cell>
        </row>
        <row r="6454">
          <cell r="A6454" t="str">
            <v>PA</v>
          </cell>
          <cell r="F6454">
            <v>2023</v>
          </cell>
          <cell r="N6454">
            <v>812536.902</v>
          </cell>
          <cell r="R6454">
            <v>13672616.897</v>
          </cell>
          <cell r="S6454" t="str">
            <v>Natural Gas</v>
          </cell>
        </row>
        <row r="6455">
          <cell r="A6455" t="str">
            <v>PA</v>
          </cell>
          <cell r="F6455">
            <v>2022</v>
          </cell>
          <cell r="N6455">
            <v>787244.77800000005</v>
          </cell>
          <cell r="R6455">
            <v>13246940.83</v>
          </cell>
          <cell r="S6455" t="str">
            <v>Natural Gas</v>
          </cell>
        </row>
        <row r="6456">
          <cell r="A6456" t="str">
            <v>PA</v>
          </cell>
          <cell r="F6456">
            <v>2023</v>
          </cell>
          <cell r="N6456">
            <v>939842.67200000002</v>
          </cell>
          <cell r="R6456">
            <v>15814891.751</v>
          </cell>
          <cell r="S6456" t="str">
            <v>Natural Gas</v>
          </cell>
        </row>
        <row r="6457">
          <cell r="A6457" t="str">
            <v>PA</v>
          </cell>
          <cell r="F6457">
            <v>2022</v>
          </cell>
          <cell r="N6457">
            <v>6083.9</v>
          </cell>
          <cell r="R6457">
            <v>103084.3</v>
          </cell>
          <cell r="S6457" t="str">
            <v>Natural Gas</v>
          </cell>
        </row>
        <row r="6458">
          <cell r="A6458" t="str">
            <v>PA</v>
          </cell>
          <cell r="F6458">
            <v>2023</v>
          </cell>
          <cell r="N6458">
            <v>9067.5</v>
          </cell>
          <cell r="R6458">
            <v>153567.29999999999</v>
          </cell>
          <cell r="S6458" t="str">
            <v>Natural Gas</v>
          </cell>
        </row>
        <row r="6459">
          <cell r="A6459" t="str">
            <v>PA</v>
          </cell>
          <cell r="F6459">
            <v>2022</v>
          </cell>
          <cell r="N6459">
            <v>6297.6</v>
          </cell>
          <cell r="R6459">
            <v>106707.2</v>
          </cell>
          <cell r="S6459" t="str">
            <v>Natural Gas</v>
          </cell>
        </row>
        <row r="6460">
          <cell r="A6460" t="str">
            <v>PA</v>
          </cell>
          <cell r="F6460">
            <v>2023</v>
          </cell>
          <cell r="N6460">
            <v>9005.7999999999993</v>
          </cell>
          <cell r="R6460">
            <v>152521.70000000001</v>
          </cell>
          <cell r="S6460" t="str">
            <v>Natural Gas</v>
          </cell>
        </row>
        <row r="6461">
          <cell r="A6461" t="str">
            <v>PA</v>
          </cell>
          <cell r="F6461">
            <v>2022</v>
          </cell>
          <cell r="N6461">
            <v>5848.3</v>
          </cell>
          <cell r="R6461">
            <v>99120.3</v>
          </cell>
          <cell r="S6461" t="str">
            <v>Natural Gas</v>
          </cell>
        </row>
        <row r="6462">
          <cell r="A6462" t="str">
            <v>PA</v>
          </cell>
          <cell r="F6462">
            <v>2023</v>
          </cell>
          <cell r="N6462">
            <v>7474</v>
          </cell>
          <cell r="R6462">
            <v>126569.3</v>
          </cell>
          <cell r="S6462" t="str">
            <v>Natural Gas</v>
          </cell>
        </row>
        <row r="6463">
          <cell r="A6463" t="str">
            <v>PA</v>
          </cell>
          <cell r="F6463">
            <v>2022</v>
          </cell>
          <cell r="N6463">
            <v>5498.5</v>
          </cell>
          <cell r="R6463">
            <v>93190</v>
          </cell>
          <cell r="S6463" t="str">
            <v>Natural Gas</v>
          </cell>
        </row>
        <row r="6464">
          <cell r="A6464" t="str">
            <v>PA</v>
          </cell>
          <cell r="F6464">
            <v>2023</v>
          </cell>
          <cell r="N6464">
            <v>7687.1</v>
          </cell>
          <cell r="R6464">
            <v>130193.3</v>
          </cell>
          <cell r="S6464" t="str">
            <v>Natural Gas</v>
          </cell>
        </row>
        <row r="6465">
          <cell r="A6465" t="str">
            <v>PA</v>
          </cell>
          <cell r="F6465">
            <v>2022</v>
          </cell>
          <cell r="N6465">
            <v>5974.7</v>
          </cell>
          <cell r="R6465">
            <v>101245.5</v>
          </cell>
          <cell r="S6465" t="str">
            <v>Natural Gas</v>
          </cell>
        </row>
        <row r="6466">
          <cell r="A6466" t="str">
            <v>PA</v>
          </cell>
          <cell r="F6466">
            <v>2023</v>
          </cell>
          <cell r="N6466">
            <v>8034.4</v>
          </cell>
          <cell r="R6466">
            <v>136085.5</v>
          </cell>
          <cell r="S6466" t="str">
            <v>Natural Gas</v>
          </cell>
        </row>
        <row r="6467">
          <cell r="A6467" t="str">
            <v>PA</v>
          </cell>
          <cell r="F6467">
            <v>2022</v>
          </cell>
          <cell r="N6467">
            <v>5439.3</v>
          </cell>
          <cell r="R6467">
            <v>92183.3</v>
          </cell>
          <cell r="S6467" t="str">
            <v>Natural Gas</v>
          </cell>
        </row>
        <row r="6468">
          <cell r="A6468" t="str">
            <v>PA</v>
          </cell>
          <cell r="F6468">
            <v>2023</v>
          </cell>
          <cell r="N6468">
            <v>8038</v>
          </cell>
          <cell r="R6468">
            <v>136147.4</v>
          </cell>
          <cell r="S6468" t="str">
            <v>Natural Gas</v>
          </cell>
        </row>
        <row r="6469">
          <cell r="A6469" t="str">
            <v>PA</v>
          </cell>
          <cell r="F6469">
            <v>2022</v>
          </cell>
          <cell r="N6469">
            <v>6105</v>
          </cell>
          <cell r="R6469">
            <v>103439.6</v>
          </cell>
          <cell r="S6469" t="str">
            <v>Natural Gas</v>
          </cell>
        </row>
        <row r="6470">
          <cell r="A6470" t="str">
            <v>PA</v>
          </cell>
          <cell r="F6470">
            <v>2023</v>
          </cell>
          <cell r="N6470">
            <v>8738.6</v>
          </cell>
          <cell r="R6470">
            <v>147998.9</v>
          </cell>
          <cell r="S6470" t="str">
            <v>Natural Gas</v>
          </cell>
        </row>
        <row r="6471">
          <cell r="A6471" t="str">
            <v>PA</v>
          </cell>
          <cell r="F6471">
            <v>2022</v>
          </cell>
          <cell r="N6471">
            <v>6320.5</v>
          </cell>
          <cell r="R6471">
            <v>107096.6</v>
          </cell>
          <cell r="S6471" t="str">
            <v>Natural Gas</v>
          </cell>
        </row>
        <row r="6472">
          <cell r="A6472" t="str">
            <v>PA</v>
          </cell>
          <cell r="F6472">
            <v>2023</v>
          </cell>
          <cell r="N6472">
            <v>6906.4</v>
          </cell>
          <cell r="R6472">
            <v>116959.4</v>
          </cell>
          <cell r="S6472" t="str">
            <v>Natural Gas</v>
          </cell>
        </row>
        <row r="6473">
          <cell r="A6473" t="str">
            <v>PA</v>
          </cell>
          <cell r="F6473">
            <v>2022</v>
          </cell>
          <cell r="N6473">
            <v>5112.8</v>
          </cell>
          <cell r="R6473">
            <v>86606.399999999994</v>
          </cell>
          <cell r="S6473" t="str">
            <v>Natural Gas</v>
          </cell>
        </row>
        <row r="6474">
          <cell r="A6474" t="str">
            <v>PA</v>
          </cell>
          <cell r="F6474">
            <v>2023</v>
          </cell>
          <cell r="N6474">
            <v>6981.5</v>
          </cell>
          <cell r="R6474">
            <v>118226.8</v>
          </cell>
          <cell r="S6474" t="str">
            <v>Natural Gas</v>
          </cell>
        </row>
        <row r="6475">
          <cell r="A6475" t="str">
            <v>PA</v>
          </cell>
          <cell r="F6475">
            <v>2022</v>
          </cell>
          <cell r="N6475">
            <v>5216.7</v>
          </cell>
          <cell r="R6475">
            <v>88351.3</v>
          </cell>
          <cell r="S6475" t="str">
            <v>Natural Gas</v>
          </cell>
        </row>
        <row r="6476">
          <cell r="A6476" t="str">
            <v>PA</v>
          </cell>
          <cell r="F6476">
            <v>2023</v>
          </cell>
          <cell r="N6476">
            <v>6013.3</v>
          </cell>
          <cell r="R6476">
            <v>101826</v>
          </cell>
          <cell r="S6476" t="str">
            <v>Natural Gas</v>
          </cell>
        </row>
        <row r="6477">
          <cell r="A6477" t="str">
            <v>NJ</v>
          </cell>
          <cell r="F6477">
            <v>2009</v>
          </cell>
          <cell r="N6477">
            <v>493918.27399999998</v>
          </cell>
          <cell r="R6477">
            <v>8311163.0710000005</v>
          </cell>
          <cell r="S6477" t="str">
            <v>Natural Gas</v>
          </cell>
        </row>
        <row r="6478">
          <cell r="A6478" t="str">
            <v>NJ</v>
          </cell>
          <cell r="F6478">
            <v>2010</v>
          </cell>
          <cell r="N6478">
            <v>606500.80200000003</v>
          </cell>
          <cell r="R6478">
            <v>10205521.271</v>
          </cell>
          <cell r="S6478" t="str">
            <v>Natural Gas</v>
          </cell>
        </row>
        <row r="6479">
          <cell r="A6479" t="str">
            <v>NJ</v>
          </cell>
          <cell r="F6479">
            <v>2011</v>
          </cell>
          <cell r="N6479">
            <v>705820.66299999994</v>
          </cell>
          <cell r="R6479">
            <v>11876851.339</v>
          </cell>
          <cell r="S6479" t="str">
            <v>Natural Gas</v>
          </cell>
        </row>
        <row r="6480">
          <cell r="A6480" t="str">
            <v>NJ</v>
          </cell>
          <cell r="F6480">
            <v>2020</v>
          </cell>
          <cell r="N6480">
            <v>408423.55499999999</v>
          </cell>
          <cell r="R6480">
            <v>6872481.733</v>
          </cell>
          <cell r="S6480" t="str">
            <v>Natural Gas</v>
          </cell>
        </row>
        <row r="6481">
          <cell r="A6481" t="str">
            <v>NJ</v>
          </cell>
          <cell r="F6481">
            <v>2021</v>
          </cell>
          <cell r="N6481">
            <v>352020.73200000002</v>
          </cell>
          <cell r="R6481">
            <v>5923422.7589999996</v>
          </cell>
          <cell r="S6481" t="str">
            <v>Natural Gas</v>
          </cell>
        </row>
        <row r="6482">
          <cell r="A6482" t="str">
            <v>NJ</v>
          </cell>
          <cell r="F6482">
            <v>2022</v>
          </cell>
          <cell r="N6482">
            <v>439937.391</v>
          </cell>
          <cell r="R6482">
            <v>7402814.1900000004</v>
          </cell>
          <cell r="S6482" t="str">
            <v>Natural Gas</v>
          </cell>
        </row>
        <row r="6483">
          <cell r="A6483" t="str">
            <v>NJ</v>
          </cell>
          <cell r="F6483">
            <v>2023</v>
          </cell>
          <cell r="N6483">
            <v>442606.04</v>
          </cell>
          <cell r="R6483">
            <v>7447691.0420000004</v>
          </cell>
          <cell r="S6483" t="str">
            <v>Natural Gas</v>
          </cell>
        </row>
        <row r="6484">
          <cell r="A6484" t="str">
            <v>NJ</v>
          </cell>
          <cell r="F6484">
            <v>2009</v>
          </cell>
          <cell r="N6484">
            <v>580387.99800000002</v>
          </cell>
          <cell r="R6484">
            <v>9766137.7579999994</v>
          </cell>
          <cell r="S6484" t="str">
            <v>Natural Gas</v>
          </cell>
        </row>
        <row r="6485">
          <cell r="A6485" t="str">
            <v>NJ</v>
          </cell>
          <cell r="F6485">
            <v>2010</v>
          </cell>
          <cell r="N6485">
            <v>675852.70600000001</v>
          </cell>
          <cell r="R6485">
            <v>11372489.825999999</v>
          </cell>
          <cell r="S6485" t="str">
            <v>Natural Gas</v>
          </cell>
        </row>
        <row r="6486">
          <cell r="A6486" t="str">
            <v>NJ</v>
          </cell>
          <cell r="F6486">
            <v>2011</v>
          </cell>
          <cell r="N6486">
            <v>698416.11499999999</v>
          </cell>
          <cell r="R6486">
            <v>11752195.318</v>
          </cell>
          <cell r="S6486" t="str">
            <v>Natural Gas</v>
          </cell>
        </row>
        <row r="6487">
          <cell r="A6487" t="str">
            <v>NJ</v>
          </cell>
          <cell r="F6487">
            <v>2020</v>
          </cell>
          <cell r="N6487">
            <v>383660.94300000003</v>
          </cell>
          <cell r="R6487">
            <v>6455826.7790000001</v>
          </cell>
          <cell r="S6487" t="str">
            <v>Natural Gas</v>
          </cell>
        </row>
        <row r="6488">
          <cell r="A6488" t="str">
            <v>NJ</v>
          </cell>
          <cell r="F6488">
            <v>2021</v>
          </cell>
          <cell r="N6488">
            <v>356501.75300000003</v>
          </cell>
          <cell r="R6488">
            <v>5998858.9179999996</v>
          </cell>
          <cell r="S6488" t="str">
            <v>Natural Gas</v>
          </cell>
        </row>
        <row r="6489">
          <cell r="A6489" t="str">
            <v>NJ</v>
          </cell>
          <cell r="F6489">
            <v>2022</v>
          </cell>
          <cell r="N6489">
            <v>426483.41899999999</v>
          </cell>
          <cell r="R6489">
            <v>7176420.3200000003</v>
          </cell>
          <cell r="S6489" t="str">
            <v>Natural Gas</v>
          </cell>
        </row>
        <row r="6490">
          <cell r="A6490" t="str">
            <v>NJ</v>
          </cell>
          <cell r="F6490">
            <v>2023</v>
          </cell>
          <cell r="N6490">
            <v>443266</v>
          </cell>
          <cell r="R6490">
            <v>7458818.0650000004</v>
          </cell>
          <cell r="S6490" t="str">
            <v>Natural Gas</v>
          </cell>
        </row>
        <row r="6491">
          <cell r="A6491" t="str">
            <v>NJ</v>
          </cell>
          <cell r="F6491">
            <v>2009</v>
          </cell>
          <cell r="N6491">
            <v>557639.00199999998</v>
          </cell>
          <cell r="R6491">
            <v>9383342.0130000003</v>
          </cell>
          <cell r="S6491" t="str">
            <v>Natural Gas</v>
          </cell>
        </row>
        <row r="6492">
          <cell r="A6492" t="str">
            <v>NJ</v>
          </cell>
          <cell r="F6492">
            <v>2010</v>
          </cell>
          <cell r="N6492">
            <v>627111.68700000003</v>
          </cell>
          <cell r="R6492">
            <v>10552313.357000001</v>
          </cell>
          <cell r="S6492" t="str">
            <v>Natural Gas</v>
          </cell>
        </row>
        <row r="6493">
          <cell r="A6493" t="str">
            <v>NJ</v>
          </cell>
          <cell r="F6493">
            <v>2011</v>
          </cell>
          <cell r="N6493">
            <v>754824.24199999997</v>
          </cell>
          <cell r="R6493">
            <v>12701346.618000001</v>
          </cell>
          <cell r="S6493" t="str">
            <v>Natural Gas</v>
          </cell>
        </row>
        <row r="6494">
          <cell r="A6494" t="str">
            <v>NJ</v>
          </cell>
          <cell r="F6494">
            <v>2020</v>
          </cell>
          <cell r="N6494">
            <v>398568.11599999998</v>
          </cell>
          <cell r="R6494">
            <v>6706668.9029999999</v>
          </cell>
          <cell r="S6494" t="str">
            <v>Natural Gas</v>
          </cell>
        </row>
        <row r="6495">
          <cell r="A6495" t="str">
            <v>NJ</v>
          </cell>
          <cell r="F6495">
            <v>2021</v>
          </cell>
          <cell r="N6495">
            <v>328028.84999999998</v>
          </cell>
          <cell r="R6495">
            <v>5519719.3810000001</v>
          </cell>
          <cell r="S6495" t="str">
            <v>Natural Gas</v>
          </cell>
        </row>
        <row r="6496">
          <cell r="A6496" t="str">
            <v>NJ</v>
          </cell>
          <cell r="F6496">
            <v>2022</v>
          </cell>
          <cell r="N6496">
            <v>478272.712</v>
          </cell>
          <cell r="R6496">
            <v>8047870.2549999999</v>
          </cell>
          <cell r="S6496" t="str">
            <v>Natural Gas</v>
          </cell>
        </row>
        <row r="6497">
          <cell r="A6497" t="str">
            <v>NJ</v>
          </cell>
          <cell r="F6497">
            <v>2023</v>
          </cell>
          <cell r="N6497">
            <v>466784.10800000001</v>
          </cell>
          <cell r="R6497">
            <v>7854489.1449999996</v>
          </cell>
          <cell r="S6497" t="str">
            <v>Natural Gas</v>
          </cell>
        </row>
        <row r="6498">
          <cell r="A6498" t="str">
            <v>NY</v>
          </cell>
          <cell r="F6498">
            <v>2009</v>
          </cell>
          <cell r="N6498">
            <v>1538.6</v>
          </cell>
          <cell r="R6498">
            <v>24798.799999999999</v>
          </cell>
          <cell r="S6498" t="str">
            <v>Natural Gas</v>
          </cell>
        </row>
        <row r="6499">
          <cell r="A6499" t="str">
            <v>NY</v>
          </cell>
          <cell r="F6499">
            <v>2010</v>
          </cell>
          <cell r="N6499">
            <v>1327.8</v>
          </cell>
          <cell r="R6499">
            <v>22185</v>
          </cell>
          <cell r="S6499" t="str">
            <v>Natural Gas</v>
          </cell>
        </row>
        <row r="6500">
          <cell r="A6500" t="str">
            <v>NY</v>
          </cell>
          <cell r="F6500">
            <v>2011</v>
          </cell>
          <cell r="N6500">
            <v>1846.2</v>
          </cell>
          <cell r="R6500">
            <v>30090.7</v>
          </cell>
          <cell r="S6500" t="str">
            <v>Natural Gas</v>
          </cell>
        </row>
        <row r="6501">
          <cell r="A6501" t="str">
            <v>NY</v>
          </cell>
          <cell r="F6501">
            <v>2012</v>
          </cell>
          <cell r="N6501">
            <v>4175.3999999999996</v>
          </cell>
          <cell r="R6501">
            <v>70955.399999999994</v>
          </cell>
          <cell r="S6501" t="str">
            <v>Natural Gas</v>
          </cell>
        </row>
        <row r="6502">
          <cell r="A6502" t="str">
            <v>NY</v>
          </cell>
          <cell r="F6502">
            <v>2013</v>
          </cell>
          <cell r="N6502">
            <v>2915.4</v>
          </cell>
          <cell r="R6502">
            <v>48454.3</v>
          </cell>
          <cell r="S6502" t="str">
            <v>Natural Gas</v>
          </cell>
        </row>
        <row r="6503">
          <cell r="A6503" t="str">
            <v>NY</v>
          </cell>
          <cell r="F6503">
            <v>2014</v>
          </cell>
          <cell r="N6503">
            <v>3049.1</v>
          </cell>
          <cell r="R6503">
            <v>47271.199999999997</v>
          </cell>
          <cell r="S6503" t="str">
            <v>Natural Gas</v>
          </cell>
        </row>
        <row r="6504">
          <cell r="A6504" t="str">
            <v>NY</v>
          </cell>
          <cell r="F6504">
            <v>2015</v>
          </cell>
          <cell r="N6504">
            <v>1602.9</v>
          </cell>
          <cell r="R6504">
            <v>26683.599999999999</v>
          </cell>
          <cell r="S6504" t="str">
            <v>Natural Gas</v>
          </cell>
        </row>
        <row r="6505">
          <cell r="A6505" t="str">
            <v>NY</v>
          </cell>
          <cell r="F6505">
            <v>2016</v>
          </cell>
          <cell r="N6505">
            <v>1713.4</v>
          </cell>
          <cell r="R6505">
            <v>28082.9</v>
          </cell>
          <cell r="S6505" t="str">
            <v>Natural Gas</v>
          </cell>
        </row>
        <row r="6506">
          <cell r="A6506" t="str">
            <v>NY</v>
          </cell>
          <cell r="F6506">
            <v>2017</v>
          </cell>
          <cell r="N6506">
            <v>1448.6</v>
          </cell>
          <cell r="R6506">
            <v>24323.599999999999</v>
          </cell>
          <cell r="S6506" t="str">
            <v>Natural Gas</v>
          </cell>
        </row>
        <row r="6507">
          <cell r="A6507" t="str">
            <v>NY</v>
          </cell>
          <cell r="F6507">
            <v>2018</v>
          </cell>
          <cell r="N6507">
            <v>2548.9</v>
          </cell>
          <cell r="R6507">
            <v>42749.2</v>
          </cell>
          <cell r="S6507" t="str">
            <v>Natural Gas</v>
          </cell>
        </row>
        <row r="6508">
          <cell r="A6508" t="str">
            <v>NY</v>
          </cell>
          <cell r="F6508">
            <v>2019</v>
          </cell>
          <cell r="N6508">
            <v>527.6</v>
          </cell>
          <cell r="R6508">
            <v>8822.4</v>
          </cell>
          <cell r="S6508" t="str">
            <v>Natural Gas</v>
          </cell>
        </row>
        <row r="6509">
          <cell r="A6509" t="str">
            <v>NY</v>
          </cell>
          <cell r="F6509">
            <v>2020</v>
          </cell>
          <cell r="N6509">
            <v>916.4</v>
          </cell>
          <cell r="R6509">
            <v>15508.5</v>
          </cell>
          <cell r="S6509" t="str">
            <v>Natural Gas</v>
          </cell>
        </row>
        <row r="6510">
          <cell r="A6510" t="str">
            <v>NY</v>
          </cell>
          <cell r="F6510">
            <v>2021</v>
          </cell>
          <cell r="N6510">
            <v>1439.6</v>
          </cell>
          <cell r="R6510">
            <v>24229.599999999999</v>
          </cell>
          <cell r="S6510" t="str">
            <v>Natural Gas</v>
          </cell>
        </row>
        <row r="6511">
          <cell r="A6511" t="str">
            <v>NY</v>
          </cell>
          <cell r="F6511">
            <v>2022</v>
          </cell>
          <cell r="N6511">
            <v>1166.0999999999999</v>
          </cell>
          <cell r="R6511">
            <v>18041.400000000001</v>
          </cell>
          <cell r="S6511" t="str">
            <v>Natural Gas</v>
          </cell>
        </row>
        <row r="6512">
          <cell r="A6512" t="str">
            <v>NY</v>
          </cell>
          <cell r="F6512">
            <v>2023</v>
          </cell>
          <cell r="N6512">
            <v>223.5</v>
          </cell>
          <cell r="R6512">
            <v>3745.6</v>
          </cell>
          <cell r="S6512" t="str">
            <v>Natural Gas</v>
          </cell>
        </row>
        <row r="6513">
          <cell r="A6513" t="str">
            <v>NY</v>
          </cell>
          <cell r="F6513">
            <v>2009</v>
          </cell>
          <cell r="N6513">
            <v>1538.6</v>
          </cell>
          <cell r="R6513">
            <v>24798.799999999999</v>
          </cell>
          <cell r="S6513" t="str">
            <v>Natural Gas</v>
          </cell>
        </row>
        <row r="6514">
          <cell r="A6514" t="str">
            <v>NY</v>
          </cell>
          <cell r="F6514">
            <v>2010</v>
          </cell>
          <cell r="N6514">
            <v>1327.8</v>
          </cell>
          <cell r="R6514">
            <v>22185</v>
          </cell>
          <cell r="S6514" t="str">
            <v>Natural Gas</v>
          </cell>
        </row>
        <row r="6515">
          <cell r="A6515" t="str">
            <v>NY</v>
          </cell>
          <cell r="F6515">
            <v>2011</v>
          </cell>
          <cell r="N6515">
            <v>1846.2</v>
          </cell>
          <cell r="R6515">
            <v>30090.7</v>
          </cell>
          <cell r="S6515" t="str">
            <v>Natural Gas</v>
          </cell>
        </row>
        <row r="6516">
          <cell r="A6516" t="str">
            <v>NY</v>
          </cell>
          <cell r="F6516">
            <v>2012</v>
          </cell>
          <cell r="N6516">
            <v>4175.3999999999996</v>
          </cell>
          <cell r="R6516">
            <v>70955.399999999994</v>
          </cell>
          <cell r="S6516" t="str">
            <v>Natural Gas</v>
          </cell>
        </row>
        <row r="6517">
          <cell r="A6517" t="str">
            <v>NY</v>
          </cell>
          <cell r="F6517">
            <v>2013</v>
          </cell>
          <cell r="N6517">
            <v>2915.4</v>
          </cell>
          <cell r="R6517">
            <v>48454.3</v>
          </cell>
          <cell r="S6517" t="str">
            <v>Natural Gas</v>
          </cell>
        </row>
        <row r="6518">
          <cell r="A6518" t="str">
            <v>NY</v>
          </cell>
          <cell r="F6518">
            <v>2014</v>
          </cell>
          <cell r="N6518">
            <v>2835.6</v>
          </cell>
          <cell r="R6518">
            <v>43645.4</v>
          </cell>
          <cell r="S6518" t="str">
            <v>Natural Gas</v>
          </cell>
        </row>
        <row r="6519">
          <cell r="A6519" t="str">
            <v>NY</v>
          </cell>
          <cell r="F6519">
            <v>2015</v>
          </cell>
          <cell r="N6519">
            <v>1602.4</v>
          </cell>
          <cell r="R6519">
            <v>26674.799999999999</v>
          </cell>
          <cell r="S6519" t="str">
            <v>Natural Gas</v>
          </cell>
        </row>
        <row r="6520">
          <cell r="A6520" t="str">
            <v>NY</v>
          </cell>
          <cell r="F6520">
            <v>2016</v>
          </cell>
          <cell r="N6520">
            <v>1719.5</v>
          </cell>
          <cell r="R6520">
            <v>28173.1</v>
          </cell>
          <cell r="S6520" t="str">
            <v>Natural Gas</v>
          </cell>
        </row>
        <row r="6521">
          <cell r="A6521" t="str">
            <v>NY</v>
          </cell>
          <cell r="F6521">
            <v>2017</v>
          </cell>
          <cell r="N6521">
            <v>1448.6</v>
          </cell>
          <cell r="R6521">
            <v>24323.599999999999</v>
          </cell>
          <cell r="S6521" t="str">
            <v>Natural Gas</v>
          </cell>
        </row>
        <row r="6522">
          <cell r="A6522" t="str">
            <v>NY</v>
          </cell>
          <cell r="F6522">
            <v>2018</v>
          </cell>
          <cell r="N6522">
            <v>2548.9</v>
          </cell>
          <cell r="R6522">
            <v>42749.2</v>
          </cell>
          <cell r="S6522" t="str">
            <v>Natural Gas</v>
          </cell>
        </row>
        <row r="6523">
          <cell r="A6523" t="str">
            <v>NY</v>
          </cell>
          <cell r="F6523">
            <v>2019</v>
          </cell>
          <cell r="N6523">
            <v>527.6</v>
          </cell>
          <cell r="R6523">
            <v>8822.4</v>
          </cell>
          <cell r="S6523" t="str">
            <v>Natural Gas</v>
          </cell>
        </row>
        <row r="6524">
          <cell r="A6524" t="str">
            <v>NY</v>
          </cell>
          <cell r="F6524">
            <v>2020</v>
          </cell>
          <cell r="N6524">
            <v>916.4</v>
          </cell>
          <cell r="R6524">
            <v>15508.5</v>
          </cell>
          <cell r="S6524" t="str">
            <v>Natural Gas</v>
          </cell>
        </row>
        <row r="6525">
          <cell r="A6525" t="str">
            <v>NY</v>
          </cell>
          <cell r="F6525">
            <v>2021</v>
          </cell>
          <cell r="N6525">
            <v>1439.6</v>
          </cell>
          <cell r="R6525">
            <v>24229.599999999999</v>
          </cell>
          <cell r="S6525" t="str">
            <v>Natural Gas</v>
          </cell>
        </row>
        <row r="6526">
          <cell r="A6526" t="str">
            <v>NY</v>
          </cell>
          <cell r="F6526">
            <v>2022</v>
          </cell>
          <cell r="N6526">
            <v>1165.0999999999999</v>
          </cell>
          <cell r="R6526">
            <v>18024.7</v>
          </cell>
          <cell r="S6526" t="str">
            <v>Natural Gas</v>
          </cell>
        </row>
        <row r="6527">
          <cell r="A6527" t="str">
            <v>NY</v>
          </cell>
          <cell r="F6527">
            <v>2023</v>
          </cell>
          <cell r="N6527">
            <v>223.5</v>
          </cell>
          <cell r="R6527">
            <v>3745.6</v>
          </cell>
          <cell r="S6527" t="str">
            <v>Natural Gas</v>
          </cell>
        </row>
        <row r="6528">
          <cell r="A6528" t="str">
            <v>NY</v>
          </cell>
          <cell r="F6528">
            <v>2009</v>
          </cell>
          <cell r="N6528">
            <v>2578.1999999999998</v>
          </cell>
          <cell r="R6528">
            <v>41310</v>
          </cell>
          <cell r="S6528" t="str">
            <v>Natural Gas</v>
          </cell>
        </row>
        <row r="6529">
          <cell r="A6529" t="str">
            <v>NY</v>
          </cell>
          <cell r="F6529">
            <v>2010</v>
          </cell>
          <cell r="N6529">
            <v>2950.2</v>
          </cell>
          <cell r="R6529">
            <v>49087.5</v>
          </cell>
          <cell r="S6529" t="str">
            <v>Natural Gas</v>
          </cell>
        </row>
        <row r="6530">
          <cell r="A6530" t="str">
            <v>NY</v>
          </cell>
          <cell r="F6530">
            <v>2011</v>
          </cell>
          <cell r="N6530">
            <v>3498.3</v>
          </cell>
          <cell r="R6530">
            <v>57630</v>
          </cell>
          <cell r="S6530" t="str">
            <v>Natural Gas</v>
          </cell>
        </row>
        <row r="6531">
          <cell r="A6531" t="str">
            <v>NY</v>
          </cell>
          <cell r="F6531">
            <v>2012</v>
          </cell>
          <cell r="N6531">
            <v>5294.2</v>
          </cell>
          <cell r="R6531">
            <v>89951.4</v>
          </cell>
          <cell r="S6531" t="str">
            <v>Natural Gas</v>
          </cell>
        </row>
        <row r="6532">
          <cell r="A6532" t="str">
            <v>NY</v>
          </cell>
          <cell r="F6532">
            <v>2013</v>
          </cell>
          <cell r="N6532">
            <v>3248.2</v>
          </cell>
          <cell r="R6532">
            <v>53745.7</v>
          </cell>
          <cell r="S6532" t="str">
            <v>Natural Gas</v>
          </cell>
        </row>
        <row r="6533">
          <cell r="A6533" t="str">
            <v>NY</v>
          </cell>
          <cell r="F6533">
            <v>2014</v>
          </cell>
          <cell r="N6533">
            <v>3241</v>
          </cell>
          <cell r="R6533">
            <v>49971.4</v>
          </cell>
          <cell r="S6533" t="str">
            <v>Natural Gas</v>
          </cell>
        </row>
        <row r="6534">
          <cell r="A6534" t="str">
            <v>NY</v>
          </cell>
          <cell r="F6534">
            <v>2015</v>
          </cell>
          <cell r="N6534">
            <v>1449.6</v>
          </cell>
          <cell r="R6534">
            <v>24408.7</v>
          </cell>
          <cell r="S6534" t="str">
            <v>Natural Gas</v>
          </cell>
        </row>
        <row r="6535">
          <cell r="A6535" t="str">
            <v>NY</v>
          </cell>
          <cell r="F6535">
            <v>2016</v>
          </cell>
          <cell r="N6535">
            <v>2221.4</v>
          </cell>
          <cell r="R6535">
            <v>36792</v>
          </cell>
          <cell r="S6535" t="str">
            <v>Natural Gas</v>
          </cell>
        </row>
        <row r="6536">
          <cell r="A6536" t="str">
            <v>NY</v>
          </cell>
          <cell r="F6536">
            <v>2017</v>
          </cell>
          <cell r="N6536">
            <v>833.3</v>
          </cell>
          <cell r="R6536">
            <v>14032.9</v>
          </cell>
          <cell r="S6536" t="str">
            <v>Natural Gas</v>
          </cell>
        </row>
        <row r="6537">
          <cell r="A6537" t="str">
            <v>NY</v>
          </cell>
          <cell r="F6537">
            <v>2018</v>
          </cell>
          <cell r="N6537">
            <v>727.9</v>
          </cell>
          <cell r="R6537">
            <v>12096.7</v>
          </cell>
          <cell r="S6537" t="str">
            <v>Natural Gas</v>
          </cell>
        </row>
        <row r="6538">
          <cell r="A6538" t="str">
            <v>NY</v>
          </cell>
          <cell r="F6538">
            <v>2019</v>
          </cell>
          <cell r="N6538">
            <v>689</v>
          </cell>
          <cell r="R6538">
            <v>11656.1</v>
          </cell>
          <cell r="S6538" t="str">
            <v>Natural Gas</v>
          </cell>
        </row>
        <row r="6539">
          <cell r="A6539" t="str">
            <v>NY</v>
          </cell>
          <cell r="F6539">
            <v>2020</v>
          </cell>
          <cell r="N6539">
            <v>250.9</v>
          </cell>
          <cell r="R6539">
            <v>4246.2</v>
          </cell>
          <cell r="S6539" t="str">
            <v>Natural Gas</v>
          </cell>
        </row>
        <row r="6540">
          <cell r="A6540" t="str">
            <v>NY</v>
          </cell>
          <cell r="F6540">
            <v>2021</v>
          </cell>
          <cell r="N6540">
            <v>865.5</v>
          </cell>
          <cell r="R6540">
            <v>14581.5</v>
          </cell>
          <cell r="S6540" t="str">
            <v>Natural Gas</v>
          </cell>
        </row>
        <row r="6541">
          <cell r="A6541" t="str">
            <v>NY</v>
          </cell>
          <cell r="F6541">
            <v>2022</v>
          </cell>
          <cell r="N6541">
            <v>1608.3</v>
          </cell>
          <cell r="R6541">
            <v>26201.200000000001</v>
          </cell>
          <cell r="S6541" t="str">
            <v>Natural Gas</v>
          </cell>
        </row>
        <row r="6542">
          <cell r="A6542" t="str">
            <v>NY</v>
          </cell>
          <cell r="F6542">
            <v>2023</v>
          </cell>
          <cell r="N6542">
            <v>118.4</v>
          </cell>
          <cell r="R6542">
            <v>1955.7</v>
          </cell>
          <cell r="S6542" t="str">
            <v>Natural Gas</v>
          </cell>
        </row>
        <row r="6543">
          <cell r="A6543" t="str">
            <v>NY</v>
          </cell>
          <cell r="F6543">
            <v>2009</v>
          </cell>
          <cell r="N6543">
            <v>2578.1999999999998</v>
          </cell>
          <cell r="R6543">
            <v>41310</v>
          </cell>
          <cell r="S6543" t="str">
            <v>Natural Gas</v>
          </cell>
        </row>
        <row r="6544">
          <cell r="A6544" t="str">
            <v>NY</v>
          </cell>
          <cell r="F6544">
            <v>2010</v>
          </cell>
          <cell r="N6544">
            <v>2950.2</v>
          </cell>
          <cell r="R6544">
            <v>49087.5</v>
          </cell>
          <cell r="S6544" t="str">
            <v>Natural Gas</v>
          </cell>
        </row>
        <row r="6545">
          <cell r="A6545" t="str">
            <v>NY</v>
          </cell>
          <cell r="F6545">
            <v>2011</v>
          </cell>
          <cell r="N6545">
            <v>3498.3</v>
          </cell>
          <cell r="R6545">
            <v>57630</v>
          </cell>
          <cell r="S6545" t="str">
            <v>Natural Gas</v>
          </cell>
        </row>
        <row r="6546">
          <cell r="A6546" t="str">
            <v>NY</v>
          </cell>
          <cell r="F6546">
            <v>2012</v>
          </cell>
          <cell r="N6546">
            <v>5294.2</v>
          </cell>
          <cell r="R6546">
            <v>89951.4</v>
          </cell>
          <cell r="S6546" t="str">
            <v>Natural Gas</v>
          </cell>
        </row>
        <row r="6547">
          <cell r="A6547" t="str">
            <v>NY</v>
          </cell>
          <cell r="F6547">
            <v>2013</v>
          </cell>
          <cell r="N6547">
            <v>3248.2</v>
          </cell>
          <cell r="R6547">
            <v>53745.7</v>
          </cell>
          <cell r="S6547" t="str">
            <v>Natural Gas</v>
          </cell>
        </row>
        <row r="6548">
          <cell r="A6548" t="str">
            <v>NY</v>
          </cell>
          <cell r="F6548">
            <v>2014</v>
          </cell>
          <cell r="N6548">
            <v>3239.1</v>
          </cell>
          <cell r="R6548">
            <v>49940.7</v>
          </cell>
          <cell r="S6548" t="str">
            <v>Natural Gas</v>
          </cell>
        </row>
        <row r="6549">
          <cell r="A6549" t="str">
            <v>NY</v>
          </cell>
          <cell r="F6549">
            <v>2015</v>
          </cell>
          <cell r="N6549">
            <v>1445.6</v>
          </cell>
          <cell r="R6549">
            <v>24344.6</v>
          </cell>
          <cell r="S6549" t="str">
            <v>Natural Gas</v>
          </cell>
        </row>
        <row r="6550">
          <cell r="A6550" t="str">
            <v>NY</v>
          </cell>
          <cell r="F6550">
            <v>2016</v>
          </cell>
          <cell r="N6550">
            <v>2221.4</v>
          </cell>
          <cell r="R6550">
            <v>36792</v>
          </cell>
          <cell r="S6550" t="str">
            <v>Natural Gas</v>
          </cell>
        </row>
        <row r="6551">
          <cell r="A6551" t="str">
            <v>NY</v>
          </cell>
          <cell r="F6551">
            <v>2017</v>
          </cell>
          <cell r="N6551">
            <v>833.3</v>
          </cell>
          <cell r="R6551">
            <v>14032.9</v>
          </cell>
          <cell r="S6551" t="str">
            <v>Natural Gas</v>
          </cell>
        </row>
        <row r="6552">
          <cell r="A6552" t="str">
            <v>NY</v>
          </cell>
          <cell r="F6552">
            <v>2018</v>
          </cell>
          <cell r="N6552">
            <v>728.8</v>
          </cell>
          <cell r="R6552">
            <v>12112.7</v>
          </cell>
          <cell r="S6552" t="str">
            <v>Natural Gas</v>
          </cell>
        </row>
        <row r="6553">
          <cell r="A6553" t="str">
            <v>NY</v>
          </cell>
          <cell r="F6553">
            <v>2019</v>
          </cell>
          <cell r="N6553">
            <v>689</v>
          </cell>
          <cell r="R6553">
            <v>11656.1</v>
          </cell>
          <cell r="S6553" t="str">
            <v>Natural Gas</v>
          </cell>
        </row>
        <row r="6554">
          <cell r="A6554" t="str">
            <v>NY</v>
          </cell>
          <cell r="F6554">
            <v>2020</v>
          </cell>
          <cell r="N6554">
            <v>250.9</v>
          </cell>
          <cell r="R6554">
            <v>4246.2</v>
          </cell>
          <cell r="S6554" t="str">
            <v>Natural Gas</v>
          </cell>
        </row>
        <row r="6555">
          <cell r="A6555" t="str">
            <v>NY</v>
          </cell>
          <cell r="F6555">
            <v>2021</v>
          </cell>
          <cell r="N6555">
            <v>865.5</v>
          </cell>
          <cell r="R6555">
            <v>14581.5</v>
          </cell>
          <cell r="S6555" t="str">
            <v>Natural Gas</v>
          </cell>
        </row>
        <row r="6556">
          <cell r="A6556" t="str">
            <v>NY</v>
          </cell>
          <cell r="F6556">
            <v>2022</v>
          </cell>
          <cell r="N6556">
            <v>1607.6</v>
          </cell>
          <cell r="R6556">
            <v>26192</v>
          </cell>
          <cell r="S6556" t="str">
            <v>Natural Gas</v>
          </cell>
        </row>
        <row r="6557">
          <cell r="A6557" t="str">
            <v>NY</v>
          </cell>
          <cell r="F6557">
            <v>2023</v>
          </cell>
          <cell r="N6557">
            <v>118.4</v>
          </cell>
          <cell r="R6557">
            <v>1955.7</v>
          </cell>
          <cell r="S6557" t="str">
            <v>Natural Gas</v>
          </cell>
        </row>
        <row r="6558">
          <cell r="A6558" t="str">
            <v>NY</v>
          </cell>
          <cell r="F6558">
            <v>2009</v>
          </cell>
          <cell r="N6558">
            <v>1455.6</v>
          </cell>
          <cell r="R6558">
            <v>23970</v>
          </cell>
          <cell r="S6558" t="str">
            <v>Natural Gas</v>
          </cell>
        </row>
        <row r="6559">
          <cell r="A6559" t="str">
            <v>NY</v>
          </cell>
          <cell r="F6559">
            <v>2010</v>
          </cell>
          <cell r="N6559">
            <v>1432.8</v>
          </cell>
          <cell r="R6559">
            <v>23970</v>
          </cell>
          <cell r="S6559" t="str">
            <v>Natural Gas</v>
          </cell>
        </row>
        <row r="6560">
          <cell r="A6560" t="str">
            <v>NY</v>
          </cell>
          <cell r="F6560">
            <v>2011</v>
          </cell>
          <cell r="N6560">
            <v>1904</v>
          </cell>
          <cell r="R6560">
            <v>31301.3</v>
          </cell>
          <cell r="S6560" t="str">
            <v>Natural Gas</v>
          </cell>
        </row>
        <row r="6561">
          <cell r="A6561" t="str">
            <v>NY</v>
          </cell>
          <cell r="F6561">
            <v>2012</v>
          </cell>
          <cell r="N6561">
            <v>3990.3</v>
          </cell>
          <cell r="R6561">
            <v>67830.3</v>
          </cell>
          <cell r="S6561" t="str">
            <v>Natural Gas</v>
          </cell>
        </row>
        <row r="6562">
          <cell r="A6562" t="str">
            <v>NY</v>
          </cell>
          <cell r="F6562">
            <v>2013</v>
          </cell>
          <cell r="N6562">
            <v>2588.6999999999998</v>
          </cell>
          <cell r="R6562">
            <v>42651.8</v>
          </cell>
          <cell r="S6562" t="str">
            <v>Natural Gas</v>
          </cell>
        </row>
        <row r="6563">
          <cell r="A6563" t="str">
            <v>NY</v>
          </cell>
          <cell r="F6563">
            <v>2014</v>
          </cell>
          <cell r="N6563">
            <v>1669.1</v>
          </cell>
          <cell r="R6563">
            <v>25695.1</v>
          </cell>
          <cell r="S6563" t="str">
            <v>Natural Gas</v>
          </cell>
        </row>
        <row r="6564">
          <cell r="A6564" t="str">
            <v>NY</v>
          </cell>
          <cell r="F6564">
            <v>2015</v>
          </cell>
          <cell r="N6564">
            <v>759.5</v>
          </cell>
          <cell r="R6564">
            <v>12557.3</v>
          </cell>
          <cell r="S6564" t="str">
            <v>Natural Gas</v>
          </cell>
        </row>
        <row r="6565">
          <cell r="A6565" t="str">
            <v>NY</v>
          </cell>
          <cell r="F6565">
            <v>2016</v>
          </cell>
          <cell r="N6565">
            <v>1060.5</v>
          </cell>
          <cell r="R6565">
            <v>17983.3</v>
          </cell>
          <cell r="S6565" t="str">
            <v>Natural Gas</v>
          </cell>
        </row>
        <row r="6566">
          <cell r="A6566" t="str">
            <v>NY</v>
          </cell>
          <cell r="F6566">
            <v>2017</v>
          </cell>
          <cell r="N6566">
            <v>1164.2</v>
          </cell>
          <cell r="R6566">
            <v>19619.400000000001</v>
          </cell>
          <cell r="S6566" t="str">
            <v>Natural Gas</v>
          </cell>
        </row>
        <row r="6567">
          <cell r="A6567" t="str">
            <v>NY</v>
          </cell>
          <cell r="F6567">
            <v>2018</v>
          </cell>
          <cell r="N6567">
            <v>937</v>
          </cell>
          <cell r="R6567">
            <v>15442.7</v>
          </cell>
          <cell r="S6567" t="str">
            <v>Natural Gas</v>
          </cell>
        </row>
        <row r="6568">
          <cell r="A6568" t="str">
            <v>NY</v>
          </cell>
          <cell r="F6568">
            <v>2019</v>
          </cell>
          <cell r="N6568">
            <v>954.9</v>
          </cell>
          <cell r="R6568">
            <v>15889.1</v>
          </cell>
          <cell r="S6568" t="str">
            <v>Natural Gas</v>
          </cell>
        </row>
        <row r="6569">
          <cell r="A6569" t="str">
            <v>NY</v>
          </cell>
          <cell r="F6569">
            <v>2020</v>
          </cell>
          <cell r="N6569">
            <v>663.1</v>
          </cell>
          <cell r="R6569">
            <v>11223.3</v>
          </cell>
          <cell r="S6569" t="str">
            <v>Natural Gas</v>
          </cell>
        </row>
        <row r="6570">
          <cell r="A6570" t="str">
            <v>NY</v>
          </cell>
          <cell r="F6570">
            <v>2021</v>
          </cell>
          <cell r="N6570">
            <v>1544.7</v>
          </cell>
          <cell r="R6570">
            <v>26134.9</v>
          </cell>
          <cell r="S6570" t="str">
            <v>Natural Gas</v>
          </cell>
        </row>
        <row r="6571">
          <cell r="A6571" t="str">
            <v>NY</v>
          </cell>
          <cell r="F6571">
            <v>2022</v>
          </cell>
          <cell r="N6571">
            <v>2500.3000000000002</v>
          </cell>
          <cell r="R6571">
            <v>39663.5</v>
          </cell>
          <cell r="S6571" t="str">
            <v>Natural Gas</v>
          </cell>
        </row>
        <row r="6572">
          <cell r="A6572" t="str">
            <v>NY</v>
          </cell>
          <cell r="F6572">
            <v>2023</v>
          </cell>
          <cell r="N6572">
            <v>207.5</v>
          </cell>
          <cell r="R6572">
            <v>3486</v>
          </cell>
          <cell r="S6572" t="str">
            <v>Natural Gas</v>
          </cell>
        </row>
        <row r="6573">
          <cell r="A6573" t="str">
            <v>NY</v>
          </cell>
          <cell r="F6573">
            <v>2009</v>
          </cell>
          <cell r="N6573">
            <v>1455.6</v>
          </cell>
          <cell r="R6573">
            <v>23970</v>
          </cell>
          <cell r="S6573" t="str">
            <v>Natural Gas</v>
          </cell>
        </row>
        <row r="6574">
          <cell r="A6574" t="str">
            <v>NY</v>
          </cell>
          <cell r="F6574">
            <v>2010</v>
          </cell>
          <cell r="N6574">
            <v>1432.8</v>
          </cell>
          <cell r="R6574">
            <v>23970</v>
          </cell>
          <cell r="S6574" t="str">
            <v>Natural Gas</v>
          </cell>
        </row>
        <row r="6575">
          <cell r="A6575" t="str">
            <v>NY</v>
          </cell>
          <cell r="F6575">
            <v>2011</v>
          </cell>
          <cell r="N6575">
            <v>1904</v>
          </cell>
          <cell r="R6575">
            <v>31301.3</v>
          </cell>
          <cell r="S6575" t="str">
            <v>Natural Gas</v>
          </cell>
        </row>
        <row r="6576">
          <cell r="A6576" t="str">
            <v>NY</v>
          </cell>
          <cell r="F6576">
            <v>2012</v>
          </cell>
          <cell r="N6576">
            <v>3990.3</v>
          </cell>
          <cell r="R6576">
            <v>67830.3</v>
          </cell>
          <cell r="S6576" t="str">
            <v>Natural Gas</v>
          </cell>
        </row>
        <row r="6577">
          <cell r="A6577" t="str">
            <v>NY</v>
          </cell>
          <cell r="F6577">
            <v>2013</v>
          </cell>
          <cell r="N6577">
            <v>2588.6999999999998</v>
          </cell>
          <cell r="R6577">
            <v>42651.8</v>
          </cell>
          <cell r="S6577" t="str">
            <v>Natural Gas</v>
          </cell>
        </row>
        <row r="6578">
          <cell r="A6578" t="str">
            <v>NY</v>
          </cell>
          <cell r="F6578">
            <v>2014</v>
          </cell>
          <cell r="N6578">
            <v>1666.8</v>
          </cell>
          <cell r="R6578">
            <v>25657.200000000001</v>
          </cell>
          <cell r="S6578" t="str">
            <v>Natural Gas</v>
          </cell>
        </row>
        <row r="6579">
          <cell r="A6579" t="str">
            <v>NY</v>
          </cell>
          <cell r="F6579">
            <v>2015</v>
          </cell>
          <cell r="N6579">
            <v>760.2</v>
          </cell>
          <cell r="R6579">
            <v>12568.5</v>
          </cell>
          <cell r="S6579" t="str">
            <v>Natural Gas</v>
          </cell>
        </row>
        <row r="6580">
          <cell r="A6580" t="str">
            <v>NY</v>
          </cell>
          <cell r="F6580">
            <v>2016</v>
          </cell>
          <cell r="N6580">
            <v>1060.5</v>
          </cell>
          <cell r="R6580">
            <v>17983.3</v>
          </cell>
          <cell r="S6580" t="str">
            <v>Natural Gas</v>
          </cell>
        </row>
        <row r="6581">
          <cell r="A6581" t="str">
            <v>NY</v>
          </cell>
          <cell r="F6581">
            <v>2017</v>
          </cell>
          <cell r="N6581">
            <v>1164.2</v>
          </cell>
          <cell r="R6581">
            <v>19619.400000000001</v>
          </cell>
          <cell r="S6581" t="str">
            <v>Natural Gas</v>
          </cell>
        </row>
        <row r="6582">
          <cell r="A6582" t="str">
            <v>NY</v>
          </cell>
          <cell r="F6582">
            <v>2018</v>
          </cell>
          <cell r="N6582">
            <v>937</v>
          </cell>
          <cell r="R6582">
            <v>15442.7</v>
          </cell>
          <cell r="S6582" t="str">
            <v>Natural Gas</v>
          </cell>
        </row>
        <row r="6583">
          <cell r="A6583" t="str">
            <v>NY</v>
          </cell>
          <cell r="F6583">
            <v>2019</v>
          </cell>
          <cell r="N6583">
            <v>954.9</v>
          </cell>
          <cell r="R6583">
            <v>15889.1</v>
          </cell>
          <cell r="S6583" t="str">
            <v>Natural Gas</v>
          </cell>
        </row>
        <row r="6584">
          <cell r="A6584" t="str">
            <v>NY</v>
          </cell>
          <cell r="F6584">
            <v>2020</v>
          </cell>
          <cell r="N6584">
            <v>663.1</v>
          </cell>
          <cell r="R6584">
            <v>11223.3</v>
          </cell>
          <cell r="S6584" t="str">
            <v>Natural Gas</v>
          </cell>
        </row>
        <row r="6585">
          <cell r="A6585" t="str">
            <v>NY</v>
          </cell>
          <cell r="F6585">
            <v>2021</v>
          </cell>
          <cell r="N6585">
            <v>1544.7</v>
          </cell>
          <cell r="R6585">
            <v>26134.9</v>
          </cell>
          <cell r="S6585" t="str">
            <v>Natural Gas</v>
          </cell>
        </row>
        <row r="6586">
          <cell r="A6586" t="str">
            <v>NY</v>
          </cell>
          <cell r="F6586">
            <v>2022</v>
          </cell>
          <cell r="N6586">
            <v>2495.3000000000002</v>
          </cell>
          <cell r="R6586">
            <v>39580.5</v>
          </cell>
          <cell r="S6586" t="str">
            <v>Natural Gas</v>
          </cell>
        </row>
        <row r="6587">
          <cell r="A6587" t="str">
            <v>NY</v>
          </cell>
          <cell r="F6587">
            <v>2023</v>
          </cell>
          <cell r="N6587">
            <v>207.5</v>
          </cell>
          <cell r="R6587">
            <v>3486</v>
          </cell>
          <cell r="S6587" t="str">
            <v>Natural Gas</v>
          </cell>
        </row>
        <row r="6588">
          <cell r="A6588" t="str">
            <v>NY</v>
          </cell>
          <cell r="F6588">
            <v>2009</v>
          </cell>
          <cell r="N6588">
            <v>1798.5</v>
          </cell>
          <cell r="R6588">
            <v>30090</v>
          </cell>
          <cell r="S6588" t="str">
            <v>Natural Gas</v>
          </cell>
        </row>
        <row r="6589">
          <cell r="A6589" t="str">
            <v>NY</v>
          </cell>
          <cell r="F6589">
            <v>2010</v>
          </cell>
          <cell r="N6589">
            <v>1729.2</v>
          </cell>
          <cell r="R6589">
            <v>28815</v>
          </cell>
          <cell r="S6589" t="str">
            <v>Natural Gas</v>
          </cell>
        </row>
        <row r="6590">
          <cell r="A6590" t="str">
            <v>NY</v>
          </cell>
          <cell r="F6590">
            <v>2011</v>
          </cell>
          <cell r="N6590">
            <v>2774.1</v>
          </cell>
          <cell r="R6590">
            <v>45900</v>
          </cell>
          <cell r="S6590" t="str">
            <v>Natural Gas</v>
          </cell>
        </row>
        <row r="6591">
          <cell r="A6591" t="str">
            <v>NY</v>
          </cell>
          <cell r="F6591">
            <v>2012</v>
          </cell>
          <cell r="N6591">
            <v>3690.2</v>
          </cell>
          <cell r="R6591">
            <v>62730.2</v>
          </cell>
          <cell r="S6591" t="str">
            <v>Natural Gas</v>
          </cell>
        </row>
        <row r="6592">
          <cell r="A6592" t="str">
            <v>NY</v>
          </cell>
          <cell r="F6592">
            <v>2013</v>
          </cell>
          <cell r="N6592">
            <v>1650</v>
          </cell>
          <cell r="R6592">
            <v>27605.9</v>
          </cell>
          <cell r="S6592" t="str">
            <v>Natural Gas</v>
          </cell>
        </row>
        <row r="6593">
          <cell r="A6593" t="str">
            <v>NY</v>
          </cell>
          <cell r="F6593">
            <v>2014</v>
          </cell>
          <cell r="N6593">
            <v>1346.8</v>
          </cell>
          <cell r="R6593">
            <v>22099.200000000001</v>
          </cell>
          <cell r="S6593" t="str">
            <v>Natural Gas</v>
          </cell>
        </row>
        <row r="6594">
          <cell r="A6594" t="str">
            <v>NY</v>
          </cell>
          <cell r="F6594">
            <v>2015</v>
          </cell>
          <cell r="N6594">
            <v>1839.8</v>
          </cell>
          <cell r="R6594">
            <v>30658.400000000001</v>
          </cell>
          <cell r="S6594" t="str">
            <v>Natural Gas</v>
          </cell>
        </row>
        <row r="6595">
          <cell r="A6595" t="str">
            <v>NY</v>
          </cell>
          <cell r="F6595">
            <v>2016</v>
          </cell>
          <cell r="N6595">
            <v>1600.8</v>
          </cell>
          <cell r="R6595">
            <v>26907.8</v>
          </cell>
          <cell r="S6595" t="str">
            <v>Natural Gas</v>
          </cell>
        </row>
        <row r="6596">
          <cell r="A6596" t="str">
            <v>NY</v>
          </cell>
          <cell r="F6596">
            <v>2017</v>
          </cell>
          <cell r="N6596">
            <v>1105</v>
          </cell>
          <cell r="R6596">
            <v>18450.3</v>
          </cell>
          <cell r="S6596" t="str">
            <v>Natural Gas</v>
          </cell>
        </row>
        <row r="6597">
          <cell r="A6597" t="str">
            <v>NY</v>
          </cell>
          <cell r="F6597">
            <v>2018</v>
          </cell>
          <cell r="N6597">
            <v>1676.4</v>
          </cell>
          <cell r="R6597">
            <v>27801.200000000001</v>
          </cell>
          <cell r="S6597" t="str">
            <v>Natural Gas</v>
          </cell>
        </row>
        <row r="6598">
          <cell r="A6598" t="str">
            <v>NY</v>
          </cell>
          <cell r="F6598">
            <v>2019</v>
          </cell>
          <cell r="N6598">
            <v>648.9</v>
          </cell>
          <cell r="R6598">
            <v>10832.3</v>
          </cell>
          <cell r="S6598" t="str">
            <v>Natural Gas</v>
          </cell>
        </row>
        <row r="6599">
          <cell r="A6599" t="str">
            <v>NY</v>
          </cell>
          <cell r="F6599">
            <v>2020</v>
          </cell>
          <cell r="N6599">
            <v>583.29999999999995</v>
          </cell>
          <cell r="R6599">
            <v>9880.9</v>
          </cell>
          <cell r="S6599" t="str">
            <v>Natural Gas</v>
          </cell>
        </row>
        <row r="6600">
          <cell r="A6600" t="str">
            <v>NY</v>
          </cell>
          <cell r="F6600">
            <v>2021</v>
          </cell>
          <cell r="N6600">
            <v>1259.9000000000001</v>
          </cell>
          <cell r="R6600">
            <v>21062.3</v>
          </cell>
          <cell r="S6600" t="str">
            <v>Natural Gas</v>
          </cell>
        </row>
        <row r="6601">
          <cell r="A6601" t="str">
            <v>NY</v>
          </cell>
          <cell r="F6601">
            <v>2022</v>
          </cell>
          <cell r="N6601">
            <v>2361.6999999999998</v>
          </cell>
          <cell r="R6601">
            <v>37868</v>
          </cell>
          <cell r="S6601" t="str">
            <v>Natural Gas</v>
          </cell>
        </row>
        <row r="6602">
          <cell r="A6602" t="str">
            <v>NY</v>
          </cell>
          <cell r="F6602">
            <v>2023</v>
          </cell>
          <cell r="N6602">
            <v>207</v>
          </cell>
          <cell r="R6602">
            <v>3461.3</v>
          </cell>
          <cell r="S6602" t="str">
            <v>Natural Gas</v>
          </cell>
        </row>
        <row r="6603">
          <cell r="A6603" t="str">
            <v>NY</v>
          </cell>
          <cell r="F6603">
            <v>2009</v>
          </cell>
          <cell r="N6603">
            <v>1798.5</v>
          </cell>
          <cell r="R6603">
            <v>30090</v>
          </cell>
          <cell r="S6603" t="str">
            <v>Natural Gas</v>
          </cell>
        </row>
        <row r="6604">
          <cell r="A6604" t="str">
            <v>NY</v>
          </cell>
          <cell r="F6604">
            <v>2010</v>
          </cell>
          <cell r="N6604">
            <v>1729.2</v>
          </cell>
          <cell r="R6604">
            <v>28815</v>
          </cell>
          <cell r="S6604" t="str">
            <v>Natural Gas</v>
          </cell>
        </row>
        <row r="6605">
          <cell r="A6605" t="str">
            <v>NY</v>
          </cell>
          <cell r="F6605">
            <v>2011</v>
          </cell>
          <cell r="N6605">
            <v>2774.1</v>
          </cell>
          <cell r="R6605">
            <v>45900</v>
          </cell>
          <cell r="S6605" t="str">
            <v>Natural Gas</v>
          </cell>
        </row>
        <row r="6606">
          <cell r="A6606" t="str">
            <v>NY</v>
          </cell>
          <cell r="F6606">
            <v>2012</v>
          </cell>
          <cell r="N6606">
            <v>3690.2</v>
          </cell>
          <cell r="R6606">
            <v>62730.2</v>
          </cell>
          <cell r="S6606" t="str">
            <v>Natural Gas</v>
          </cell>
        </row>
        <row r="6607">
          <cell r="A6607" t="str">
            <v>NY</v>
          </cell>
          <cell r="F6607">
            <v>2013</v>
          </cell>
          <cell r="N6607">
            <v>1650</v>
          </cell>
          <cell r="R6607">
            <v>27605.9</v>
          </cell>
          <cell r="S6607" t="str">
            <v>Natural Gas</v>
          </cell>
        </row>
        <row r="6608">
          <cell r="A6608" t="str">
            <v>NY</v>
          </cell>
          <cell r="F6608">
            <v>2014</v>
          </cell>
          <cell r="N6608">
            <v>1346.5</v>
          </cell>
          <cell r="R6608">
            <v>22096.400000000001</v>
          </cell>
          <cell r="S6608" t="str">
            <v>Natural Gas</v>
          </cell>
        </row>
        <row r="6609">
          <cell r="A6609" t="str">
            <v>NY</v>
          </cell>
          <cell r="F6609">
            <v>2015</v>
          </cell>
          <cell r="N6609">
            <v>1840.1</v>
          </cell>
          <cell r="R6609">
            <v>30663.200000000001</v>
          </cell>
          <cell r="S6609" t="str">
            <v>Natural Gas</v>
          </cell>
        </row>
        <row r="6610">
          <cell r="A6610" t="str">
            <v>NY</v>
          </cell>
          <cell r="F6610">
            <v>2016</v>
          </cell>
          <cell r="N6610">
            <v>1600.8</v>
          </cell>
          <cell r="R6610">
            <v>26907.8</v>
          </cell>
          <cell r="S6610" t="str">
            <v>Natural Gas</v>
          </cell>
        </row>
        <row r="6611">
          <cell r="A6611" t="str">
            <v>NY</v>
          </cell>
          <cell r="F6611">
            <v>2017</v>
          </cell>
          <cell r="N6611">
            <v>1105</v>
          </cell>
          <cell r="R6611">
            <v>18450.3</v>
          </cell>
          <cell r="S6611" t="str">
            <v>Natural Gas</v>
          </cell>
        </row>
        <row r="6612">
          <cell r="A6612" t="str">
            <v>NY</v>
          </cell>
          <cell r="F6612">
            <v>2018</v>
          </cell>
          <cell r="N6612">
            <v>1676.7</v>
          </cell>
          <cell r="R6612">
            <v>27806</v>
          </cell>
          <cell r="S6612" t="str">
            <v>Natural Gas</v>
          </cell>
        </row>
        <row r="6613">
          <cell r="A6613" t="str">
            <v>NY</v>
          </cell>
          <cell r="F6613">
            <v>2019</v>
          </cell>
          <cell r="N6613">
            <v>648.9</v>
          </cell>
          <cell r="R6613">
            <v>10832.3</v>
          </cell>
          <cell r="S6613" t="str">
            <v>Natural Gas</v>
          </cell>
        </row>
        <row r="6614">
          <cell r="A6614" t="str">
            <v>NY</v>
          </cell>
          <cell r="F6614">
            <v>2020</v>
          </cell>
          <cell r="N6614">
            <v>583.29999999999995</v>
          </cell>
          <cell r="R6614">
            <v>9880.9</v>
          </cell>
          <cell r="S6614" t="str">
            <v>Natural Gas</v>
          </cell>
        </row>
        <row r="6615">
          <cell r="A6615" t="str">
            <v>NY</v>
          </cell>
          <cell r="F6615">
            <v>2021</v>
          </cell>
          <cell r="N6615">
            <v>1259.9000000000001</v>
          </cell>
          <cell r="R6615">
            <v>21062.3</v>
          </cell>
          <cell r="S6615" t="str">
            <v>Natural Gas</v>
          </cell>
        </row>
        <row r="6616">
          <cell r="A6616" t="str">
            <v>NY</v>
          </cell>
          <cell r="F6616">
            <v>2022</v>
          </cell>
          <cell r="N6616">
            <v>2362.8000000000002</v>
          </cell>
          <cell r="R6616">
            <v>37884.5</v>
          </cell>
          <cell r="S6616" t="str">
            <v>Natural Gas</v>
          </cell>
        </row>
        <row r="6617">
          <cell r="A6617" t="str">
            <v>NY</v>
          </cell>
          <cell r="F6617">
            <v>2023</v>
          </cell>
          <cell r="N6617">
            <v>207</v>
          </cell>
          <cell r="R6617">
            <v>3461.3</v>
          </cell>
          <cell r="S6617" t="str">
            <v>Natural Gas</v>
          </cell>
        </row>
        <row r="6618">
          <cell r="A6618" t="str">
            <v>NY</v>
          </cell>
          <cell r="F6618">
            <v>2009</v>
          </cell>
          <cell r="N6618">
            <v>934.2</v>
          </cell>
          <cell r="R6618">
            <v>15300</v>
          </cell>
          <cell r="S6618" t="str">
            <v>Natural Gas</v>
          </cell>
        </row>
        <row r="6619">
          <cell r="A6619" t="str">
            <v>NY</v>
          </cell>
          <cell r="F6619">
            <v>2010</v>
          </cell>
          <cell r="N6619">
            <v>830.4</v>
          </cell>
          <cell r="R6619">
            <v>13897.6</v>
          </cell>
          <cell r="S6619" t="str">
            <v>Natural Gas</v>
          </cell>
        </row>
        <row r="6620">
          <cell r="A6620" t="str">
            <v>NY</v>
          </cell>
          <cell r="F6620">
            <v>2011</v>
          </cell>
          <cell r="N6620">
            <v>2318.4</v>
          </cell>
          <cell r="R6620">
            <v>38250</v>
          </cell>
          <cell r="S6620" t="str">
            <v>Natural Gas</v>
          </cell>
        </row>
        <row r="6621">
          <cell r="A6621" t="str">
            <v>NY</v>
          </cell>
          <cell r="F6621">
            <v>2012</v>
          </cell>
          <cell r="N6621">
            <v>3011.4</v>
          </cell>
          <cell r="R6621">
            <v>51191.4</v>
          </cell>
          <cell r="S6621" t="str">
            <v>Natural Gas</v>
          </cell>
        </row>
        <row r="6622">
          <cell r="A6622" t="str">
            <v>NY</v>
          </cell>
          <cell r="F6622">
            <v>2013</v>
          </cell>
          <cell r="N6622">
            <v>2074.5</v>
          </cell>
          <cell r="R6622">
            <v>34490.5</v>
          </cell>
          <cell r="S6622" t="str">
            <v>Natural Gas</v>
          </cell>
        </row>
        <row r="6623">
          <cell r="A6623" t="str">
            <v>NY</v>
          </cell>
          <cell r="F6623">
            <v>2014</v>
          </cell>
          <cell r="N6623">
            <v>2233.6</v>
          </cell>
          <cell r="R6623">
            <v>35249.5</v>
          </cell>
          <cell r="S6623" t="str">
            <v>Natural Gas</v>
          </cell>
        </row>
        <row r="6624">
          <cell r="A6624" t="str">
            <v>NY</v>
          </cell>
          <cell r="F6624">
            <v>2015</v>
          </cell>
          <cell r="N6624">
            <v>639.5</v>
          </cell>
          <cell r="R6624">
            <v>10815.8</v>
          </cell>
          <cell r="S6624" t="str">
            <v>Natural Gas</v>
          </cell>
        </row>
        <row r="6625">
          <cell r="A6625" t="str">
            <v>NY</v>
          </cell>
          <cell r="F6625">
            <v>2016</v>
          </cell>
          <cell r="N6625">
            <v>2506.1999999999998</v>
          </cell>
          <cell r="R6625">
            <v>41877.199999999997</v>
          </cell>
          <cell r="S6625" t="str">
            <v>Natural Gas</v>
          </cell>
        </row>
        <row r="6626">
          <cell r="A6626" t="str">
            <v>NY</v>
          </cell>
          <cell r="F6626">
            <v>2017</v>
          </cell>
          <cell r="N6626">
            <v>884.7</v>
          </cell>
          <cell r="R6626">
            <v>14921.5</v>
          </cell>
          <cell r="S6626" t="str">
            <v>Natural Gas</v>
          </cell>
        </row>
        <row r="6627">
          <cell r="A6627" t="str">
            <v>NY</v>
          </cell>
          <cell r="F6627">
            <v>2018</v>
          </cell>
          <cell r="N6627">
            <v>1163.2</v>
          </cell>
          <cell r="R6627">
            <v>19320.599999999999</v>
          </cell>
          <cell r="S6627" t="str">
            <v>Natural Gas</v>
          </cell>
        </row>
        <row r="6628">
          <cell r="A6628" t="str">
            <v>NY</v>
          </cell>
          <cell r="F6628">
            <v>2019</v>
          </cell>
          <cell r="N6628">
            <v>238.5</v>
          </cell>
          <cell r="R6628">
            <v>4016.2</v>
          </cell>
          <cell r="S6628" t="str">
            <v>Natural Gas</v>
          </cell>
        </row>
        <row r="6629">
          <cell r="A6629" t="str">
            <v>NY</v>
          </cell>
          <cell r="F6629">
            <v>2020</v>
          </cell>
          <cell r="N6629">
            <v>289.60000000000002</v>
          </cell>
          <cell r="R6629">
            <v>4599.5</v>
          </cell>
          <cell r="S6629" t="str">
            <v>Natural Gas</v>
          </cell>
        </row>
        <row r="6630">
          <cell r="A6630" t="str">
            <v>NY</v>
          </cell>
          <cell r="F6630">
            <v>2021</v>
          </cell>
          <cell r="N6630">
            <v>901.4</v>
          </cell>
          <cell r="R6630">
            <v>15266.7</v>
          </cell>
          <cell r="S6630" t="str">
            <v>Natural Gas</v>
          </cell>
        </row>
        <row r="6631">
          <cell r="A6631" t="str">
            <v>NY</v>
          </cell>
          <cell r="F6631">
            <v>2022</v>
          </cell>
          <cell r="N6631">
            <v>2195.4</v>
          </cell>
          <cell r="R6631">
            <v>35316.199999999997</v>
          </cell>
          <cell r="S6631" t="str">
            <v>Natural Gas</v>
          </cell>
        </row>
        <row r="6632">
          <cell r="A6632" t="str">
            <v>NY</v>
          </cell>
          <cell r="F6632">
            <v>2023</v>
          </cell>
          <cell r="N6632">
            <v>56</v>
          </cell>
          <cell r="R6632">
            <v>923.8</v>
          </cell>
          <cell r="S6632" t="str">
            <v>Natural Gas</v>
          </cell>
        </row>
        <row r="6633">
          <cell r="A6633" t="str">
            <v>NY</v>
          </cell>
          <cell r="F6633">
            <v>2009</v>
          </cell>
          <cell r="N6633">
            <v>934.2</v>
          </cell>
          <cell r="R6633">
            <v>15300</v>
          </cell>
          <cell r="S6633" t="str">
            <v>Natural Gas</v>
          </cell>
        </row>
        <row r="6634">
          <cell r="A6634" t="str">
            <v>NY</v>
          </cell>
          <cell r="F6634">
            <v>2010</v>
          </cell>
          <cell r="N6634">
            <v>830.4</v>
          </cell>
          <cell r="R6634">
            <v>13897.6</v>
          </cell>
          <cell r="S6634" t="str">
            <v>Natural Gas</v>
          </cell>
        </row>
        <row r="6635">
          <cell r="A6635" t="str">
            <v>NY</v>
          </cell>
          <cell r="F6635">
            <v>2011</v>
          </cell>
          <cell r="N6635">
            <v>2318.4</v>
          </cell>
          <cell r="R6635">
            <v>38250</v>
          </cell>
          <cell r="S6635" t="str">
            <v>Natural Gas</v>
          </cell>
        </row>
        <row r="6636">
          <cell r="A6636" t="str">
            <v>NY</v>
          </cell>
          <cell r="F6636">
            <v>2012</v>
          </cell>
          <cell r="N6636">
            <v>3011.4</v>
          </cell>
          <cell r="R6636">
            <v>51191.4</v>
          </cell>
          <cell r="S6636" t="str">
            <v>Natural Gas</v>
          </cell>
        </row>
        <row r="6637">
          <cell r="A6637" t="str">
            <v>NY</v>
          </cell>
          <cell r="F6637">
            <v>2013</v>
          </cell>
          <cell r="N6637">
            <v>2074.5</v>
          </cell>
          <cell r="R6637">
            <v>34490.5</v>
          </cell>
          <cell r="S6637" t="str">
            <v>Natural Gas</v>
          </cell>
        </row>
        <row r="6638">
          <cell r="A6638" t="str">
            <v>NY</v>
          </cell>
          <cell r="F6638">
            <v>2014</v>
          </cell>
          <cell r="N6638">
            <v>2167.1</v>
          </cell>
          <cell r="R6638">
            <v>34149.300000000003</v>
          </cell>
          <cell r="S6638" t="str">
            <v>Natural Gas</v>
          </cell>
        </row>
        <row r="6639">
          <cell r="A6639" t="str">
            <v>NY</v>
          </cell>
          <cell r="F6639">
            <v>2015</v>
          </cell>
          <cell r="N6639">
            <v>601.9</v>
          </cell>
          <cell r="R6639">
            <v>10176.799999999999</v>
          </cell>
          <cell r="S6639" t="str">
            <v>Natural Gas</v>
          </cell>
        </row>
        <row r="6640">
          <cell r="A6640" t="str">
            <v>NY</v>
          </cell>
          <cell r="F6640">
            <v>2016</v>
          </cell>
          <cell r="N6640">
            <v>2506.1999999999998</v>
          </cell>
          <cell r="R6640">
            <v>41877.199999999997</v>
          </cell>
          <cell r="S6640" t="str">
            <v>Natural Gas</v>
          </cell>
        </row>
        <row r="6641">
          <cell r="A6641" t="str">
            <v>NY</v>
          </cell>
          <cell r="F6641">
            <v>2017</v>
          </cell>
          <cell r="N6641">
            <v>884.7</v>
          </cell>
          <cell r="R6641">
            <v>14921.5</v>
          </cell>
          <cell r="S6641" t="str">
            <v>Natural Gas</v>
          </cell>
        </row>
        <row r="6642">
          <cell r="A6642" t="str">
            <v>NY</v>
          </cell>
          <cell r="F6642">
            <v>2018</v>
          </cell>
          <cell r="N6642">
            <v>1124.2</v>
          </cell>
          <cell r="R6642">
            <v>18655.099999999999</v>
          </cell>
          <cell r="S6642" t="str">
            <v>Natural Gas</v>
          </cell>
        </row>
        <row r="6643">
          <cell r="A6643" t="str">
            <v>NY</v>
          </cell>
          <cell r="F6643">
            <v>2019</v>
          </cell>
          <cell r="N6643">
            <v>238.5</v>
          </cell>
          <cell r="R6643">
            <v>4016.2</v>
          </cell>
          <cell r="S6643" t="str">
            <v>Natural Gas</v>
          </cell>
        </row>
        <row r="6644">
          <cell r="A6644" t="str">
            <v>NY</v>
          </cell>
          <cell r="F6644">
            <v>2020</v>
          </cell>
          <cell r="N6644">
            <v>287.8</v>
          </cell>
          <cell r="R6644">
            <v>4569</v>
          </cell>
          <cell r="S6644" t="str">
            <v>Natural Gas</v>
          </cell>
        </row>
        <row r="6645">
          <cell r="A6645" t="str">
            <v>NY</v>
          </cell>
          <cell r="F6645">
            <v>2021</v>
          </cell>
          <cell r="N6645">
            <v>901.4</v>
          </cell>
          <cell r="R6645">
            <v>15266.7</v>
          </cell>
          <cell r="S6645" t="str">
            <v>Natural Gas</v>
          </cell>
        </row>
        <row r="6646">
          <cell r="A6646" t="str">
            <v>NY</v>
          </cell>
          <cell r="F6646">
            <v>2022</v>
          </cell>
          <cell r="N6646">
            <v>2152.4</v>
          </cell>
          <cell r="R6646">
            <v>34705.1</v>
          </cell>
          <cell r="S6646" t="str">
            <v>Natural Gas</v>
          </cell>
        </row>
        <row r="6647">
          <cell r="A6647" t="str">
            <v>NY</v>
          </cell>
          <cell r="F6647">
            <v>2023</v>
          </cell>
          <cell r="N6647">
            <v>56</v>
          </cell>
          <cell r="R6647">
            <v>923.8</v>
          </cell>
          <cell r="S6647" t="str">
            <v>Natural Gas</v>
          </cell>
        </row>
        <row r="6648">
          <cell r="A6648" t="str">
            <v>NY</v>
          </cell>
          <cell r="F6648">
            <v>2009</v>
          </cell>
          <cell r="N6648">
            <v>1977.6</v>
          </cell>
          <cell r="R6648">
            <v>31875</v>
          </cell>
          <cell r="S6648" t="str">
            <v>Natural Gas</v>
          </cell>
        </row>
        <row r="6649">
          <cell r="A6649" t="str">
            <v>NY</v>
          </cell>
          <cell r="F6649">
            <v>2010</v>
          </cell>
          <cell r="N6649">
            <v>2416.3000000000002</v>
          </cell>
          <cell r="R6649">
            <v>39525.1</v>
          </cell>
          <cell r="S6649" t="str">
            <v>Natural Gas</v>
          </cell>
        </row>
        <row r="6650">
          <cell r="A6650" t="str">
            <v>NY</v>
          </cell>
          <cell r="F6650">
            <v>2011</v>
          </cell>
          <cell r="N6650">
            <v>3670.1</v>
          </cell>
          <cell r="R6650">
            <v>60307.6</v>
          </cell>
          <cell r="S6650" t="str">
            <v>Natural Gas</v>
          </cell>
        </row>
        <row r="6651">
          <cell r="A6651" t="str">
            <v>NY</v>
          </cell>
          <cell r="F6651">
            <v>2012</v>
          </cell>
          <cell r="N6651">
            <v>3679</v>
          </cell>
          <cell r="R6651">
            <v>62539</v>
          </cell>
          <cell r="S6651" t="str">
            <v>Natural Gas</v>
          </cell>
        </row>
        <row r="6652">
          <cell r="A6652" t="str">
            <v>NY</v>
          </cell>
          <cell r="F6652">
            <v>2013</v>
          </cell>
          <cell r="N6652">
            <v>3323.4</v>
          </cell>
          <cell r="R6652">
            <v>54890.9</v>
          </cell>
          <cell r="S6652" t="str">
            <v>Natural Gas</v>
          </cell>
        </row>
        <row r="6653">
          <cell r="A6653" t="str">
            <v>NY</v>
          </cell>
          <cell r="F6653">
            <v>2014</v>
          </cell>
          <cell r="N6653">
            <v>1647.6</v>
          </cell>
          <cell r="R6653">
            <v>26422.3</v>
          </cell>
          <cell r="S6653" t="str">
            <v>Natural Gas</v>
          </cell>
        </row>
        <row r="6654">
          <cell r="A6654" t="str">
            <v>NY</v>
          </cell>
          <cell r="F6654">
            <v>2015</v>
          </cell>
          <cell r="N6654">
            <v>1234.8</v>
          </cell>
          <cell r="R6654">
            <v>20740.099999999999</v>
          </cell>
          <cell r="S6654" t="str">
            <v>Natural Gas</v>
          </cell>
        </row>
        <row r="6655">
          <cell r="A6655" t="str">
            <v>NY</v>
          </cell>
          <cell r="F6655">
            <v>2016</v>
          </cell>
          <cell r="N6655">
            <v>1897</v>
          </cell>
          <cell r="R6655">
            <v>32127.4</v>
          </cell>
          <cell r="S6655" t="str">
            <v>Natural Gas</v>
          </cell>
        </row>
        <row r="6656">
          <cell r="A6656" t="str">
            <v>NY</v>
          </cell>
          <cell r="F6656">
            <v>2017</v>
          </cell>
          <cell r="N6656">
            <v>1225.5999999999999</v>
          </cell>
          <cell r="R6656">
            <v>20660.5</v>
          </cell>
          <cell r="S6656" t="str">
            <v>Natural Gas</v>
          </cell>
        </row>
        <row r="6657">
          <cell r="A6657" t="str">
            <v>NY</v>
          </cell>
          <cell r="F6657">
            <v>2018</v>
          </cell>
          <cell r="N6657">
            <v>910.9</v>
          </cell>
          <cell r="R6657">
            <v>15240</v>
          </cell>
          <cell r="S6657" t="str">
            <v>Natural Gas</v>
          </cell>
        </row>
        <row r="6658">
          <cell r="A6658" t="str">
            <v>NY</v>
          </cell>
          <cell r="F6658">
            <v>2019</v>
          </cell>
          <cell r="N6658">
            <v>558.1</v>
          </cell>
          <cell r="R6658">
            <v>9425.9</v>
          </cell>
          <cell r="S6658" t="str">
            <v>Natural Gas</v>
          </cell>
        </row>
        <row r="6659">
          <cell r="A6659" t="str">
            <v>NY</v>
          </cell>
          <cell r="F6659">
            <v>2020</v>
          </cell>
          <cell r="N6659">
            <v>719.7</v>
          </cell>
          <cell r="R6659">
            <v>12178.4</v>
          </cell>
          <cell r="S6659" t="str">
            <v>Natural Gas</v>
          </cell>
        </row>
        <row r="6660">
          <cell r="A6660" t="str">
            <v>NY</v>
          </cell>
          <cell r="F6660">
            <v>2021</v>
          </cell>
          <cell r="N6660">
            <v>1075.5</v>
          </cell>
          <cell r="R6660">
            <v>18218.3</v>
          </cell>
          <cell r="S6660" t="str">
            <v>Natural Gas</v>
          </cell>
        </row>
        <row r="6661">
          <cell r="A6661" t="str">
            <v>NY</v>
          </cell>
          <cell r="F6661">
            <v>2022</v>
          </cell>
          <cell r="N6661">
            <v>1582.3</v>
          </cell>
          <cell r="R6661">
            <v>25303.1</v>
          </cell>
          <cell r="S6661" t="str">
            <v>Natural Gas</v>
          </cell>
        </row>
        <row r="6662">
          <cell r="A6662" t="str">
            <v>NY</v>
          </cell>
          <cell r="F6662">
            <v>2023</v>
          </cell>
          <cell r="N6662">
            <v>137.6</v>
          </cell>
          <cell r="R6662">
            <v>2109.4</v>
          </cell>
          <cell r="S6662" t="str">
            <v>Natural Gas</v>
          </cell>
        </row>
        <row r="6663">
          <cell r="A6663" t="str">
            <v>NY</v>
          </cell>
          <cell r="F6663">
            <v>2009</v>
          </cell>
          <cell r="N6663">
            <v>1977.6</v>
          </cell>
          <cell r="R6663">
            <v>31875</v>
          </cell>
          <cell r="S6663" t="str">
            <v>Natural Gas</v>
          </cell>
        </row>
        <row r="6664">
          <cell r="A6664" t="str">
            <v>NY</v>
          </cell>
          <cell r="F6664">
            <v>2010</v>
          </cell>
          <cell r="N6664">
            <v>2416.3000000000002</v>
          </cell>
          <cell r="R6664">
            <v>39525.1</v>
          </cell>
          <cell r="S6664" t="str">
            <v>Natural Gas</v>
          </cell>
        </row>
        <row r="6665">
          <cell r="A6665" t="str">
            <v>NY</v>
          </cell>
          <cell r="F6665">
            <v>2011</v>
          </cell>
          <cell r="N6665">
            <v>3670.1</v>
          </cell>
          <cell r="R6665">
            <v>60307.6</v>
          </cell>
          <cell r="S6665" t="str">
            <v>Natural Gas</v>
          </cell>
        </row>
        <row r="6666">
          <cell r="A6666" t="str">
            <v>NY</v>
          </cell>
          <cell r="F6666">
            <v>2012</v>
          </cell>
          <cell r="N6666">
            <v>3679</v>
          </cell>
          <cell r="R6666">
            <v>62539</v>
          </cell>
          <cell r="S6666" t="str">
            <v>Natural Gas</v>
          </cell>
        </row>
        <row r="6667">
          <cell r="A6667" t="str">
            <v>NY</v>
          </cell>
          <cell r="F6667">
            <v>2013</v>
          </cell>
          <cell r="N6667">
            <v>3323.4</v>
          </cell>
          <cell r="R6667">
            <v>54890.9</v>
          </cell>
          <cell r="S6667" t="str">
            <v>Natural Gas</v>
          </cell>
        </row>
        <row r="6668">
          <cell r="A6668" t="str">
            <v>NY</v>
          </cell>
          <cell r="F6668">
            <v>2014</v>
          </cell>
          <cell r="N6668">
            <v>1646.4</v>
          </cell>
          <cell r="R6668">
            <v>26402.799999999999</v>
          </cell>
          <cell r="S6668" t="str">
            <v>Natural Gas</v>
          </cell>
        </row>
        <row r="6669">
          <cell r="A6669" t="str">
            <v>NY</v>
          </cell>
          <cell r="F6669">
            <v>2015</v>
          </cell>
          <cell r="N6669">
            <v>1234.8</v>
          </cell>
          <cell r="R6669">
            <v>20740.099999999999</v>
          </cell>
          <cell r="S6669" t="str">
            <v>Natural Gas</v>
          </cell>
        </row>
        <row r="6670">
          <cell r="A6670" t="str">
            <v>NY</v>
          </cell>
          <cell r="F6670">
            <v>2016</v>
          </cell>
          <cell r="N6670">
            <v>1897</v>
          </cell>
          <cell r="R6670">
            <v>32127.4</v>
          </cell>
          <cell r="S6670" t="str">
            <v>Natural Gas</v>
          </cell>
        </row>
        <row r="6671">
          <cell r="A6671" t="str">
            <v>NY</v>
          </cell>
          <cell r="F6671">
            <v>2017</v>
          </cell>
          <cell r="N6671">
            <v>1225.5999999999999</v>
          </cell>
          <cell r="R6671">
            <v>20660.5</v>
          </cell>
          <cell r="S6671" t="str">
            <v>Natural Gas</v>
          </cell>
        </row>
        <row r="6672">
          <cell r="A6672" t="str">
            <v>NY</v>
          </cell>
          <cell r="F6672">
            <v>2018</v>
          </cell>
          <cell r="N6672">
            <v>911.8</v>
          </cell>
          <cell r="R6672">
            <v>15253.8</v>
          </cell>
          <cell r="S6672" t="str">
            <v>Natural Gas</v>
          </cell>
        </row>
        <row r="6673">
          <cell r="A6673" t="str">
            <v>NY</v>
          </cell>
          <cell r="F6673">
            <v>2019</v>
          </cell>
          <cell r="N6673">
            <v>558.1</v>
          </cell>
          <cell r="R6673">
            <v>9425.9</v>
          </cell>
          <cell r="S6673" t="str">
            <v>Natural Gas</v>
          </cell>
        </row>
        <row r="6674">
          <cell r="A6674" t="str">
            <v>NY</v>
          </cell>
          <cell r="F6674">
            <v>2020</v>
          </cell>
          <cell r="N6674">
            <v>719.7</v>
          </cell>
          <cell r="R6674">
            <v>12178.4</v>
          </cell>
          <cell r="S6674" t="str">
            <v>Natural Gas</v>
          </cell>
        </row>
        <row r="6675">
          <cell r="A6675" t="str">
            <v>NY</v>
          </cell>
          <cell r="F6675">
            <v>2021</v>
          </cell>
          <cell r="N6675">
            <v>1075.5</v>
          </cell>
          <cell r="R6675">
            <v>18218.3</v>
          </cell>
          <cell r="S6675" t="str">
            <v>Natural Gas</v>
          </cell>
        </row>
        <row r="6676">
          <cell r="A6676" t="str">
            <v>NY</v>
          </cell>
          <cell r="F6676">
            <v>2022</v>
          </cell>
          <cell r="N6676">
            <v>1581.1</v>
          </cell>
          <cell r="R6676">
            <v>25284.400000000001</v>
          </cell>
          <cell r="S6676" t="str">
            <v>Natural Gas</v>
          </cell>
        </row>
        <row r="6677">
          <cell r="A6677" t="str">
            <v>NY</v>
          </cell>
          <cell r="F6677">
            <v>2023</v>
          </cell>
          <cell r="N6677">
            <v>137.6</v>
          </cell>
          <cell r="R6677">
            <v>2109.4</v>
          </cell>
          <cell r="S6677" t="str">
            <v>Natural Gas</v>
          </cell>
        </row>
        <row r="6678">
          <cell r="A6678" t="str">
            <v>NY</v>
          </cell>
          <cell r="F6678">
            <v>2009</v>
          </cell>
          <cell r="N6678">
            <v>984.9</v>
          </cell>
          <cell r="R6678">
            <v>16065</v>
          </cell>
          <cell r="S6678" t="str">
            <v>Natural Gas</v>
          </cell>
        </row>
        <row r="6679">
          <cell r="A6679" t="str">
            <v>NY</v>
          </cell>
          <cell r="F6679">
            <v>2010</v>
          </cell>
          <cell r="N6679">
            <v>753.9</v>
          </cell>
          <cell r="R6679">
            <v>12622.5</v>
          </cell>
          <cell r="S6679" t="str">
            <v>Natural Gas</v>
          </cell>
        </row>
        <row r="6680">
          <cell r="A6680" t="str">
            <v>NY</v>
          </cell>
          <cell r="F6680">
            <v>2011</v>
          </cell>
          <cell r="N6680">
            <v>1689.9</v>
          </cell>
          <cell r="R6680">
            <v>28050</v>
          </cell>
          <cell r="S6680" t="str">
            <v>Natural Gas</v>
          </cell>
        </row>
        <row r="6681">
          <cell r="A6681" t="str">
            <v>NY</v>
          </cell>
          <cell r="F6681">
            <v>2012</v>
          </cell>
          <cell r="N6681">
            <v>3945.2</v>
          </cell>
          <cell r="R6681">
            <v>67065.2</v>
          </cell>
          <cell r="S6681" t="str">
            <v>Natural Gas</v>
          </cell>
        </row>
        <row r="6682">
          <cell r="A6682" t="str">
            <v>NY</v>
          </cell>
          <cell r="F6682">
            <v>2013</v>
          </cell>
          <cell r="N6682">
            <v>3806.8</v>
          </cell>
          <cell r="R6682">
            <v>62605.7</v>
          </cell>
          <cell r="S6682" t="str">
            <v>Natural Gas</v>
          </cell>
        </row>
        <row r="6683">
          <cell r="A6683" t="str">
            <v>NY</v>
          </cell>
          <cell r="F6683">
            <v>2014</v>
          </cell>
          <cell r="N6683">
            <v>1697.9</v>
          </cell>
          <cell r="R6683">
            <v>27347.1</v>
          </cell>
          <cell r="S6683" t="str">
            <v>Natural Gas</v>
          </cell>
        </row>
        <row r="6684">
          <cell r="A6684" t="str">
            <v>NY</v>
          </cell>
          <cell r="F6684">
            <v>2015</v>
          </cell>
          <cell r="N6684">
            <v>1268</v>
          </cell>
          <cell r="R6684">
            <v>21135.7</v>
          </cell>
          <cell r="S6684" t="str">
            <v>Natural Gas</v>
          </cell>
        </row>
        <row r="6685">
          <cell r="A6685" t="str">
            <v>NY</v>
          </cell>
          <cell r="F6685">
            <v>2016</v>
          </cell>
          <cell r="N6685">
            <v>1407.4</v>
          </cell>
          <cell r="R6685">
            <v>23377.1</v>
          </cell>
          <cell r="S6685" t="str">
            <v>Natural Gas</v>
          </cell>
        </row>
        <row r="6686">
          <cell r="A6686" t="str">
            <v>NY</v>
          </cell>
          <cell r="F6686">
            <v>2017</v>
          </cell>
          <cell r="N6686">
            <v>1024.5999999999999</v>
          </cell>
          <cell r="R6686">
            <v>17188.599999999999</v>
          </cell>
          <cell r="S6686" t="str">
            <v>Natural Gas</v>
          </cell>
        </row>
        <row r="6687">
          <cell r="A6687" t="str">
            <v>NY</v>
          </cell>
          <cell r="F6687">
            <v>2018</v>
          </cell>
          <cell r="N6687">
            <v>752.2</v>
          </cell>
          <cell r="R6687">
            <v>12485.7</v>
          </cell>
          <cell r="S6687" t="str">
            <v>Natural Gas</v>
          </cell>
        </row>
        <row r="6688">
          <cell r="A6688" t="str">
            <v>NY</v>
          </cell>
          <cell r="F6688">
            <v>2019</v>
          </cell>
          <cell r="N6688">
            <v>273.3</v>
          </cell>
          <cell r="R6688">
            <v>4607.6000000000004</v>
          </cell>
          <cell r="S6688" t="str">
            <v>Natural Gas</v>
          </cell>
        </row>
        <row r="6689">
          <cell r="A6689" t="str">
            <v>NY</v>
          </cell>
          <cell r="F6689">
            <v>2020</v>
          </cell>
          <cell r="N6689">
            <v>905</v>
          </cell>
          <cell r="R6689">
            <v>15190.3</v>
          </cell>
          <cell r="S6689" t="str">
            <v>Natural Gas</v>
          </cell>
        </row>
        <row r="6690">
          <cell r="A6690" t="str">
            <v>NY</v>
          </cell>
          <cell r="F6690">
            <v>2021</v>
          </cell>
          <cell r="N6690">
            <v>1759.6</v>
          </cell>
          <cell r="R6690">
            <v>28831.4</v>
          </cell>
          <cell r="S6690" t="str">
            <v>Natural Gas</v>
          </cell>
        </row>
        <row r="6691">
          <cell r="A6691" t="str">
            <v>NY</v>
          </cell>
          <cell r="F6691">
            <v>2022</v>
          </cell>
          <cell r="N6691">
            <v>1225.0999999999999</v>
          </cell>
          <cell r="R6691">
            <v>19338.400000000001</v>
          </cell>
          <cell r="S6691" t="str">
            <v>Natural Gas</v>
          </cell>
        </row>
        <row r="6692">
          <cell r="A6692" t="str">
            <v>NY</v>
          </cell>
          <cell r="F6692">
            <v>2023</v>
          </cell>
          <cell r="N6692">
            <v>261.2</v>
          </cell>
          <cell r="R6692">
            <v>4403.8999999999996</v>
          </cell>
          <cell r="S6692" t="str">
            <v>Natural Gas</v>
          </cell>
        </row>
        <row r="6693">
          <cell r="A6693" t="str">
            <v>NY</v>
          </cell>
          <cell r="F6693">
            <v>2009</v>
          </cell>
          <cell r="N6693">
            <v>984.9</v>
          </cell>
          <cell r="R6693">
            <v>16065</v>
          </cell>
          <cell r="S6693" t="str">
            <v>Natural Gas</v>
          </cell>
        </row>
        <row r="6694">
          <cell r="A6694" t="str">
            <v>NY</v>
          </cell>
          <cell r="F6694">
            <v>2010</v>
          </cell>
          <cell r="N6694">
            <v>753.9</v>
          </cell>
          <cell r="R6694">
            <v>12622.5</v>
          </cell>
          <cell r="S6694" t="str">
            <v>Natural Gas</v>
          </cell>
        </row>
        <row r="6695">
          <cell r="A6695" t="str">
            <v>NY</v>
          </cell>
          <cell r="F6695">
            <v>2011</v>
          </cell>
          <cell r="N6695">
            <v>1689.9</v>
          </cell>
          <cell r="R6695">
            <v>28050</v>
          </cell>
          <cell r="S6695" t="str">
            <v>Natural Gas</v>
          </cell>
        </row>
        <row r="6696">
          <cell r="A6696" t="str">
            <v>NY</v>
          </cell>
          <cell r="F6696">
            <v>2012</v>
          </cell>
          <cell r="N6696">
            <v>3945.2</v>
          </cell>
          <cell r="R6696">
            <v>67065.2</v>
          </cell>
          <cell r="S6696" t="str">
            <v>Natural Gas</v>
          </cell>
        </row>
        <row r="6697">
          <cell r="A6697" t="str">
            <v>NY</v>
          </cell>
          <cell r="F6697">
            <v>2013</v>
          </cell>
          <cell r="N6697">
            <v>3806.8</v>
          </cell>
          <cell r="R6697">
            <v>62605.7</v>
          </cell>
          <cell r="S6697" t="str">
            <v>Natural Gas</v>
          </cell>
        </row>
        <row r="6698">
          <cell r="A6698" t="str">
            <v>NY</v>
          </cell>
          <cell r="F6698">
            <v>2014</v>
          </cell>
          <cell r="N6698">
            <v>1697.7</v>
          </cell>
          <cell r="R6698">
            <v>27347</v>
          </cell>
          <cell r="S6698" t="str">
            <v>Natural Gas</v>
          </cell>
        </row>
        <row r="6699">
          <cell r="A6699" t="str">
            <v>NY</v>
          </cell>
          <cell r="F6699">
            <v>2015</v>
          </cell>
          <cell r="N6699">
            <v>1268</v>
          </cell>
          <cell r="R6699">
            <v>21135.7</v>
          </cell>
          <cell r="S6699" t="str">
            <v>Natural Gas</v>
          </cell>
        </row>
        <row r="6700">
          <cell r="A6700" t="str">
            <v>NY</v>
          </cell>
          <cell r="F6700">
            <v>2016</v>
          </cell>
          <cell r="N6700">
            <v>1407.4</v>
          </cell>
          <cell r="R6700">
            <v>23377.1</v>
          </cell>
          <cell r="S6700" t="str">
            <v>Natural Gas</v>
          </cell>
        </row>
        <row r="6701">
          <cell r="A6701" t="str">
            <v>NY</v>
          </cell>
          <cell r="F6701">
            <v>2017</v>
          </cell>
          <cell r="N6701">
            <v>1024.5999999999999</v>
          </cell>
          <cell r="R6701">
            <v>17188.599999999999</v>
          </cell>
          <cell r="S6701" t="str">
            <v>Natural Gas</v>
          </cell>
        </row>
        <row r="6702">
          <cell r="A6702" t="str">
            <v>NY</v>
          </cell>
          <cell r="F6702">
            <v>2018</v>
          </cell>
          <cell r="N6702">
            <v>752.2</v>
          </cell>
          <cell r="R6702">
            <v>12485.7</v>
          </cell>
          <cell r="S6702" t="str">
            <v>Natural Gas</v>
          </cell>
        </row>
        <row r="6703">
          <cell r="A6703" t="str">
            <v>NY</v>
          </cell>
          <cell r="F6703">
            <v>2019</v>
          </cell>
          <cell r="N6703">
            <v>273.3</v>
          </cell>
          <cell r="R6703">
            <v>4607.6000000000004</v>
          </cell>
          <cell r="S6703" t="str">
            <v>Natural Gas</v>
          </cell>
        </row>
        <row r="6704">
          <cell r="A6704" t="str">
            <v>NY</v>
          </cell>
          <cell r="F6704">
            <v>2020</v>
          </cell>
          <cell r="N6704">
            <v>905</v>
          </cell>
          <cell r="R6704">
            <v>15190.3</v>
          </cell>
          <cell r="S6704" t="str">
            <v>Natural Gas</v>
          </cell>
        </row>
        <row r="6705">
          <cell r="A6705" t="str">
            <v>NY</v>
          </cell>
          <cell r="F6705">
            <v>2021</v>
          </cell>
          <cell r="N6705">
            <v>1759.6</v>
          </cell>
          <cell r="R6705">
            <v>28831.4</v>
          </cell>
          <cell r="S6705" t="str">
            <v>Natural Gas</v>
          </cell>
        </row>
        <row r="6706">
          <cell r="A6706" t="str">
            <v>NY</v>
          </cell>
          <cell r="F6706">
            <v>2022</v>
          </cell>
          <cell r="N6706">
            <v>1224</v>
          </cell>
          <cell r="R6706">
            <v>19319.5</v>
          </cell>
          <cell r="S6706" t="str">
            <v>Natural Gas</v>
          </cell>
        </row>
        <row r="6707">
          <cell r="A6707" t="str">
            <v>NY</v>
          </cell>
          <cell r="F6707">
            <v>2023</v>
          </cell>
          <cell r="N6707">
            <v>261.2</v>
          </cell>
          <cell r="R6707">
            <v>4403.8999999999996</v>
          </cell>
          <cell r="S6707" t="str">
            <v>Natural Gas</v>
          </cell>
        </row>
        <row r="6708">
          <cell r="A6708" t="str">
            <v>NY</v>
          </cell>
          <cell r="F6708">
            <v>2009</v>
          </cell>
          <cell r="N6708">
            <v>3047.3</v>
          </cell>
          <cell r="R6708">
            <v>50107.6</v>
          </cell>
          <cell r="S6708" t="str">
            <v>Natural Gas</v>
          </cell>
        </row>
        <row r="6709">
          <cell r="A6709" t="str">
            <v>NY</v>
          </cell>
          <cell r="F6709">
            <v>2010</v>
          </cell>
          <cell r="N6709">
            <v>2920.9</v>
          </cell>
          <cell r="R6709">
            <v>47812.6</v>
          </cell>
          <cell r="S6709" t="str">
            <v>Natural Gas</v>
          </cell>
        </row>
        <row r="6710">
          <cell r="A6710" t="str">
            <v>NY</v>
          </cell>
          <cell r="F6710">
            <v>2011</v>
          </cell>
          <cell r="N6710">
            <v>3743.4</v>
          </cell>
          <cell r="R6710">
            <v>62475</v>
          </cell>
          <cell r="S6710" t="str">
            <v>Natural Gas</v>
          </cell>
        </row>
        <row r="6711">
          <cell r="A6711" t="str">
            <v>NY</v>
          </cell>
          <cell r="F6711">
            <v>2012</v>
          </cell>
          <cell r="N6711">
            <v>6775.7</v>
          </cell>
          <cell r="R6711">
            <v>115132.9</v>
          </cell>
          <cell r="S6711" t="str">
            <v>Natural Gas</v>
          </cell>
        </row>
        <row r="6712">
          <cell r="A6712" t="str">
            <v>NY</v>
          </cell>
          <cell r="F6712">
            <v>2013</v>
          </cell>
          <cell r="N6712">
            <v>2847</v>
          </cell>
          <cell r="R6712">
            <v>46157.4</v>
          </cell>
          <cell r="S6712" t="str">
            <v>Natural Gas</v>
          </cell>
        </row>
        <row r="6713">
          <cell r="A6713" t="str">
            <v>NY</v>
          </cell>
          <cell r="F6713">
            <v>2014</v>
          </cell>
          <cell r="N6713">
            <v>1080.2</v>
          </cell>
          <cell r="R6713">
            <v>16954.7</v>
          </cell>
          <cell r="S6713" t="str">
            <v>Natural Gas</v>
          </cell>
        </row>
        <row r="6714">
          <cell r="A6714" t="str">
            <v>NY</v>
          </cell>
          <cell r="F6714">
            <v>2015</v>
          </cell>
          <cell r="N6714">
            <v>1466.6</v>
          </cell>
          <cell r="R6714">
            <v>24717.200000000001</v>
          </cell>
          <cell r="S6714" t="str">
            <v>Natural Gas</v>
          </cell>
        </row>
        <row r="6715">
          <cell r="A6715" t="str">
            <v>NY</v>
          </cell>
          <cell r="F6715">
            <v>2016</v>
          </cell>
          <cell r="N6715">
            <v>1110.5</v>
          </cell>
          <cell r="R6715">
            <v>17975.8</v>
          </cell>
          <cell r="S6715" t="str">
            <v>Natural Gas</v>
          </cell>
        </row>
        <row r="6716">
          <cell r="A6716" t="str">
            <v>NY</v>
          </cell>
          <cell r="F6716">
            <v>2017</v>
          </cell>
          <cell r="N6716">
            <v>1369.2</v>
          </cell>
          <cell r="R6716">
            <v>22978.2</v>
          </cell>
          <cell r="S6716" t="str">
            <v>Natural Gas</v>
          </cell>
        </row>
        <row r="6717">
          <cell r="A6717" t="str">
            <v>NY</v>
          </cell>
          <cell r="F6717">
            <v>2018</v>
          </cell>
          <cell r="N6717">
            <v>1095</v>
          </cell>
          <cell r="R6717">
            <v>17693.599999999999</v>
          </cell>
          <cell r="S6717" t="str">
            <v>Natural Gas</v>
          </cell>
        </row>
        <row r="6718">
          <cell r="A6718" t="str">
            <v>NY</v>
          </cell>
          <cell r="F6718">
            <v>2019</v>
          </cell>
          <cell r="N6718">
            <v>1025.3</v>
          </cell>
          <cell r="R6718">
            <v>17371.8</v>
          </cell>
          <cell r="S6718" t="str">
            <v>Natural Gas</v>
          </cell>
        </row>
        <row r="6719">
          <cell r="A6719" t="str">
            <v>NY</v>
          </cell>
          <cell r="F6719">
            <v>2020</v>
          </cell>
          <cell r="N6719">
            <v>496.8</v>
          </cell>
          <cell r="R6719">
            <v>8403.1</v>
          </cell>
          <cell r="S6719" t="str">
            <v>Natural Gas</v>
          </cell>
        </row>
        <row r="6720">
          <cell r="A6720" t="str">
            <v>NY</v>
          </cell>
          <cell r="F6720">
            <v>2021</v>
          </cell>
          <cell r="N6720">
            <v>2586</v>
          </cell>
          <cell r="R6720">
            <v>43366.3</v>
          </cell>
          <cell r="S6720" t="str">
            <v>Natural Gas</v>
          </cell>
        </row>
        <row r="6721">
          <cell r="A6721" t="str">
            <v>NY</v>
          </cell>
          <cell r="F6721">
            <v>2022</v>
          </cell>
          <cell r="N6721">
            <v>1920.4</v>
          </cell>
          <cell r="R6721">
            <v>31442.5</v>
          </cell>
          <cell r="S6721" t="str">
            <v>Natural Gas</v>
          </cell>
        </row>
        <row r="6722">
          <cell r="A6722" t="str">
            <v>NY</v>
          </cell>
          <cell r="F6722">
            <v>2023</v>
          </cell>
          <cell r="N6722">
            <v>175</v>
          </cell>
          <cell r="R6722">
            <v>2943.3</v>
          </cell>
          <cell r="S6722" t="str">
            <v>Natural Gas</v>
          </cell>
        </row>
        <row r="6723">
          <cell r="A6723" t="str">
            <v>NY</v>
          </cell>
          <cell r="F6723">
            <v>2009</v>
          </cell>
          <cell r="N6723">
            <v>3047.3</v>
          </cell>
          <cell r="R6723">
            <v>50107.6</v>
          </cell>
          <cell r="S6723" t="str">
            <v>Natural Gas</v>
          </cell>
        </row>
        <row r="6724">
          <cell r="A6724" t="str">
            <v>NY</v>
          </cell>
          <cell r="F6724">
            <v>2010</v>
          </cell>
          <cell r="N6724">
            <v>2920.9</v>
          </cell>
          <cell r="R6724">
            <v>47812.6</v>
          </cell>
          <cell r="S6724" t="str">
            <v>Natural Gas</v>
          </cell>
        </row>
        <row r="6725">
          <cell r="A6725" t="str">
            <v>NY</v>
          </cell>
          <cell r="F6725">
            <v>2011</v>
          </cell>
          <cell r="N6725">
            <v>3743.4</v>
          </cell>
          <cell r="R6725">
            <v>62475</v>
          </cell>
          <cell r="S6725" t="str">
            <v>Natural Gas</v>
          </cell>
        </row>
        <row r="6726">
          <cell r="A6726" t="str">
            <v>NY</v>
          </cell>
          <cell r="F6726">
            <v>2012</v>
          </cell>
          <cell r="N6726">
            <v>6775.7</v>
          </cell>
          <cell r="R6726">
            <v>115132.9</v>
          </cell>
          <cell r="S6726" t="str">
            <v>Natural Gas</v>
          </cell>
        </row>
        <row r="6727">
          <cell r="A6727" t="str">
            <v>NY</v>
          </cell>
          <cell r="F6727">
            <v>2013</v>
          </cell>
          <cell r="N6727">
            <v>2847</v>
          </cell>
          <cell r="R6727">
            <v>46157.4</v>
          </cell>
          <cell r="S6727" t="str">
            <v>Natural Gas</v>
          </cell>
        </row>
        <row r="6728">
          <cell r="A6728" t="str">
            <v>NY</v>
          </cell>
          <cell r="F6728">
            <v>2014</v>
          </cell>
          <cell r="N6728">
            <v>1076.5</v>
          </cell>
          <cell r="R6728">
            <v>16902.900000000001</v>
          </cell>
          <cell r="S6728" t="str">
            <v>Natural Gas</v>
          </cell>
        </row>
        <row r="6729">
          <cell r="A6729" t="str">
            <v>NY</v>
          </cell>
          <cell r="F6729">
            <v>2015</v>
          </cell>
          <cell r="N6729">
            <v>1466.6</v>
          </cell>
          <cell r="R6729">
            <v>24717.200000000001</v>
          </cell>
          <cell r="S6729" t="str">
            <v>Natural Gas</v>
          </cell>
        </row>
        <row r="6730">
          <cell r="A6730" t="str">
            <v>NY</v>
          </cell>
          <cell r="F6730">
            <v>2016</v>
          </cell>
          <cell r="N6730">
            <v>1110.5</v>
          </cell>
          <cell r="R6730">
            <v>17975.8</v>
          </cell>
          <cell r="S6730" t="str">
            <v>Natural Gas</v>
          </cell>
        </row>
        <row r="6731">
          <cell r="A6731" t="str">
            <v>NY</v>
          </cell>
          <cell r="F6731">
            <v>2017</v>
          </cell>
          <cell r="N6731">
            <v>1369.2</v>
          </cell>
          <cell r="R6731">
            <v>22978.2</v>
          </cell>
          <cell r="S6731" t="str">
            <v>Natural Gas</v>
          </cell>
        </row>
        <row r="6732">
          <cell r="A6732" t="str">
            <v>NY</v>
          </cell>
          <cell r="F6732">
            <v>2018</v>
          </cell>
          <cell r="N6732">
            <v>1095.0999999999999</v>
          </cell>
          <cell r="R6732">
            <v>17695.8</v>
          </cell>
          <cell r="S6732" t="str">
            <v>Natural Gas</v>
          </cell>
        </row>
        <row r="6733">
          <cell r="A6733" t="str">
            <v>NY</v>
          </cell>
          <cell r="F6733">
            <v>2019</v>
          </cell>
          <cell r="N6733">
            <v>1025.3</v>
          </cell>
          <cell r="R6733">
            <v>17371.8</v>
          </cell>
          <cell r="S6733" t="str">
            <v>Natural Gas</v>
          </cell>
        </row>
        <row r="6734">
          <cell r="A6734" t="str">
            <v>NY</v>
          </cell>
          <cell r="F6734">
            <v>2020</v>
          </cell>
          <cell r="N6734">
            <v>496.8</v>
          </cell>
          <cell r="R6734">
            <v>8403.1</v>
          </cell>
          <cell r="S6734" t="str">
            <v>Natural Gas</v>
          </cell>
        </row>
        <row r="6735">
          <cell r="A6735" t="str">
            <v>NY</v>
          </cell>
          <cell r="F6735">
            <v>2021</v>
          </cell>
          <cell r="N6735">
            <v>2586</v>
          </cell>
          <cell r="R6735">
            <v>43366.3</v>
          </cell>
          <cell r="S6735" t="str">
            <v>Natural Gas</v>
          </cell>
        </row>
        <row r="6736">
          <cell r="A6736" t="str">
            <v>NY</v>
          </cell>
          <cell r="F6736">
            <v>2022</v>
          </cell>
          <cell r="N6736">
            <v>1920.4</v>
          </cell>
          <cell r="R6736">
            <v>31442.5</v>
          </cell>
          <cell r="S6736" t="str">
            <v>Natural Gas</v>
          </cell>
        </row>
        <row r="6737">
          <cell r="A6737" t="str">
            <v>NY</v>
          </cell>
          <cell r="F6737">
            <v>2023</v>
          </cell>
          <cell r="N6737">
            <v>175</v>
          </cell>
          <cell r="R6737">
            <v>2943.3</v>
          </cell>
          <cell r="S6737" t="str">
            <v>Natural Gas</v>
          </cell>
        </row>
        <row r="6738">
          <cell r="A6738" t="str">
            <v>NY</v>
          </cell>
          <cell r="F6738">
            <v>2009</v>
          </cell>
          <cell r="N6738">
            <v>1222.8</v>
          </cell>
          <cell r="R6738">
            <v>20400</v>
          </cell>
          <cell r="S6738" t="str">
            <v>Natural Gas</v>
          </cell>
        </row>
        <row r="6739">
          <cell r="A6739" t="str">
            <v>NY</v>
          </cell>
          <cell r="F6739">
            <v>2010</v>
          </cell>
          <cell r="N6739">
            <v>1253.9000000000001</v>
          </cell>
          <cell r="R6739">
            <v>19762.7</v>
          </cell>
          <cell r="S6739" t="str">
            <v>Natural Gas</v>
          </cell>
        </row>
        <row r="6740">
          <cell r="A6740" t="str">
            <v>NY</v>
          </cell>
          <cell r="F6740">
            <v>2011</v>
          </cell>
          <cell r="N6740">
            <v>1633.5</v>
          </cell>
          <cell r="R6740">
            <v>27285</v>
          </cell>
          <cell r="S6740" t="str">
            <v>Natural Gas</v>
          </cell>
        </row>
        <row r="6741">
          <cell r="A6741" t="str">
            <v>NY</v>
          </cell>
          <cell r="F6741">
            <v>2012</v>
          </cell>
          <cell r="N6741">
            <v>1944.5</v>
          </cell>
          <cell r="R6741">
            <v>32958.800000000003</v>
          </cell>
          <cell r="S6741" t="str">
            <v>Natural Gas</v>
          </cell>
        </row>
        <row r="6742">
          <cell r="A6742" t="str">
            <v>NY</v>
          </cell>
          <cell r="F6742">
            <v>2013</v>
          </cell>
          <cell r="N6742">
            <v>2381.1</v>
          </cell>
          <cell r="R6742">
            <v>39718.400000000001</v>
          </cell>
          <cell r="S6742" t="str">
            <v>Natural Gas</v>
          </cell>
        </row>
        <row r="6743">
          <cell r="A6743" t="str">
            <v>NY</v>
          </cell>
          <cell r="F6743">
            <v>2014</v>
          </cell>
          <cell r="N6743">
            <v>3140.8</v>
          </cell>
          <cell r="R6743">
            <v>49420.5</v>
          </cell>
          <cell r="S6743" t="str">
            <v>Natural Gas</v>
          </cell>
        </row>
        <row r="6744">
          <cell r="A6744" t="str">
            <v>NY</v>
          </cell>
          <cell r="F6744">
            <v>2015</v>
          </cell>
          <cell r="N6744">
            <v>2867.3</v>
          </cell>
          <cell r="R6744">
            <v>47625.599999999999</v>
          </cell>
          <cell r="S6744" t="str">
            <v>Natural Gas</v>
          </cell>
        </row>
        <row r="6745">
          <cell r="A6745" t="str">
            <v>NY</v>
          </cell>
          <cell r="F6745">
            <v>2016</v>
          </cell>
          <cell r="N6745">
            <v>1963.6</v>
          </cell>
          <cell r="R6745">
            <v>32935.599999999999</v>
          </cell>
          <cell r="S6745" t="str">
            <v>Natural Gas</v>
          </cell>
        </row>
        <row r="6746">
          <cell r="A6746" t="str">
            <v>NY</v>
          </cell>
          <cell r="F6746">
            <v>2017</v>
          </cell>
          <cell r="N6746">
            <v>785.8</v>
          </cell>
          <cell r="R6746">
            <v>13099.2</v>
          </cell>
          <cell r="S6746" t="str">
            <v>Natural Gas</v>
          </cell>
        </row>
        <row r="6747">
          <cell r="A6747" t="str">
            <v>NY</v>
          </cell>
          <cell r="F6747">
            <v>2018</v>
          </cell>
          <cell r="N6747">
            <v>1122.3</v>
          </cell>
          <cell r="R6747">
            <v>18840.599999999999</v>
          </cell>
          <cell r="S6747" t="str">
            <v>Natural Gas</v>
          </cell>
        </row>
        <row r="6748">
          <cell r="A6748" t="str">
            <v>NY</v>
          </cell>
          <cell r="F6748">
            <v>2019</v>
          </cell>
          <cell r="N6748">
            <v>816.1</v>
          </cell>
          <cell r="R6748">
            <v>13776</v>
          </cell>
          <cell r="S6748" t="str">
            <v>Natural Gas</v>
          </cell>
        </row>
        <row r="6749">
          <cell r="A6749" t="str">
            <v>NY</v>
          </cell>
          <cell r="F6749">
            <v>2020</v>
          </cell>
          <cell r="N6749">
            <v>1189.5</v>
          </cell>
          <cell r="R6749">
            <v>19968.900000000001</v>
          </cell>
          <cell r="S6749" t="str">
            <v>Natural Gas</v>
          </cell>
        </row>
        <row r="6750">
          <cell r="A6750" t="str">
            <v>NY</v>
          </cell>
          <cell r="F6750">
            <v>2021</v>
          </cell>
          <cell r="N6750">
            <v>1287.3</v>
          </cell>
          <cell r="R6750">
            <v>20859.5</v>
          </cell>
          <cell r="S6750" t="str">
            <v>Natural Gas</v>
          </cell>
        </row>
        <row r="6751">
          <cell r="A6751" t="str">
            <v>NY</v>
          </cell>
          <cell r="F6751">
            <v>2022</v>
          </cell>
          <cell r="N6751">
            <v>1838</v>
          </cell>
          <cell r="R6751">
            <v>29057</v>
          </cell>
          <cell r="S6751" t="str">
            <v>Natural Gas</v>
          </cell>
        </row>
        <row r="6752">
          <cell r="A6752" t="str">
            <v>NY</v>
          </cell>
          <cell r="F6752">
            <v>2023</v>
          </cell>
          <cell r="N6752">
            <v>207.3</v>
          </cell>
          <cell r="R6752">
            <v>3494.2</v>
          </cell>
          <cell r="S6752" t="str">
            <v>Natural Gas</v>
          </cell>
        </row>
        <row r="6753">
          <cell r="A6753" t="str">
            <v>NY</v>
          </cell>
          <cell r="F6753">
            <v>2009</v>
          </cell>
          <cell r="N6753">
            <v>1222.8</v>
          </cell>
          <cell r="R6753">
            <v>20400</v>
          </cell>
          <cell r="S6753" t="str">
            <v>Natural Gas</v>
          </cell>
        </row>
        <row r="6754">
          <cell r="A6754" t="str">
            <v>NY</v>
          </cell>
          <cell r="F6754">
            <v>2010</v>
          </cell>
          <cell r="N6754">
            <v>1253.9000000000001</v>
          </cell>
          <cell r="R6754">
            <v>19762.7</v>
          </cell>
          <cell r="S6754" t="str">
            <v>Natural Gas</v>
          </cell>
        </row>
        <row r="6755">
          <cell r="A6755" t="str">
            <v>NY</v>
          </cell>
          <cell r="F6755">
            <v>2011</v>
          </cell>
          <cell r="N6755">
            <v>1633.5</v>
          </cell>
          <cell r="R6755">
            <v>27285</v>
          </cell>
          <cell r="S6755" t="str">
            <v>Natural Gas</v>
          </cell>
        </row>
        <row r="6756">
          <cell r="A6756" t="str">
            <v>NY</v>
          </cell>
          <cell r="F6756">
            <v>2012</v>
          </cell>
          <cell r="N6756">
            <v>1944.5</v>
          </cell>
          <cell r="R6756">
            <v>32958.800000000003</v>
          </cell>
          <cell r="S6756" t="str">
            <v>Natural Gas</v>
          </cell>
        </row>
        <row r="6757">
          <cell r="A6757" t="str">
            <v>NY</v>
          </cell>
          <cell r="F6757">
            <v>2013</v>
          </cell>
          <cell r="N6757">
            <v>2381.1</v>
          </cell>
          <cell r="R6757">
            <v>39718.400000000001</v>
          </cell>
          <cell r="S6757" t="str">
            <v>Natural Gas</v>
          </cell>
        </row>
        <row r="6758">
          <cell r="A6758" t="str">
            <v>NY</v>
          </cell>
          <cell r="F6758">
            <v>2014</v>
          </cell>
          <cell r="N6758">
            <v>3140.4</v>
          </cell>
          <cell r="R6758">
            <v>49416.1</v>
          </cell>
          <cell r="S6758" t="str">
            <v>Natural Gas</v>
          </cell>
        </row>
        <row r="6759">
          <cell r="A6759" t="str">
            <v>NY</v>
          </cell>
          <cell r="F6759">
            <v>2015</v>
          </cell>
          <cell r="N6759">
            <v>2844.7</v>
          </cell>
          <cell r="R6759">
            <v>47243.6</v>
          </cell>
          <cell r="S6759" t="str">
            <v>Natural Gas</v>
          </cell>
        </row>
        <row r="6760">
          <cell r="A6760" t="str">
            <v>NY</v>
          </cell>
          <cell r="F6760">
            <v>2016</v>
          </cell>
          <cell r="N6760">
            <v>1963.6</v>
          </cell>
          <cell r="R6760">
            <v>32935.599999999999</v>
          </cell>
          <cell r="S6760" t="str">
            <v>Natural Gas</v>
          </cell>
        </row>
        <row r="6761">
          <cell r="A6761" t="str">
            <v>NY</v>
          </cell>
          <cell r="F6761">
            <v>2017</v>
          </cell>
          <cell r="N6761">
            <v>785.8</v>
          </cell>
          <cell r="R6761">
            <v>13099.2</v>
          </cell>
          <cell r="S6761" t="str">
            <v>Natural Gas</v>
          </cell>
        </row>
        <row r="6762">
          <cell r="A6762" t="str">
            <v>NY</v>
          </cell>
          <cell r="F6762">
            <v>2018</v>
          </cell>
          <cell r="N6762">
            <v>1122.5999999999999</v>
          </cell>
          <cell r="R6762">
            <v>18843.8</v>
          </cell>
          <cell r="S6762" t="str">
            <v>Natural Gas</v>
          </cell>
        </row>
        <row r="6763">
          <cell r="A6763" t="str">
            <v>NY</v>
          </cell>
          <cell r="F6763">
            <v>2019</v>
          </cell>
          <cell r="N6763">
            <v>816.1</v>
          </cell>
          <cell r="R6763">
            <v>13776</v>
          </cell>
          <cell r="S6763" t="str">
            <v>Natural Gas</v>
          </cell>
        </row>
        <row r="6764">
          <cell r="A6764" t="str">
            <v>NY</v>
          </cell>
          <cell r="F6764">
            <v>2020</v>
          </cell>
          <cell r="N6764">
            <v>1189.5</v>
          </cell>
          <cell r="R6764">
            <v>19968.900000000001</v>
          </cell>
          <cell r="S6764" t="str">
            <v>Natural Gas</v>
          </cell>
        </row>
        <row r="6765">
          <cell r="A6765" t="str">
            <v>NY</v>
          </cell>
          <cell r="F6765">
            <v>2021</v>
          </cell>
          <cell r="N6765">
            <v>1287.3</v>
          </cell>
          <cell r="R6765">
            <v>20859.5</v>
          </cell>
          <cell r="S6765" t="str">
            <v>Natural Gas</v>
          </cell>
        </row>
        <row r="6766">
          <cell r="A6766" t="str">
            <v>NY</v>
          </cell>
          <cell r="F6766">
            <v>2022</v>
          </cell>
          <cell r="N6766">
            <v>1839</v>
          </cell>
          <cell r="R6766">
            <v>29074.1</v>
          </cell>
          <cell r="S6766" t="str">
            <v>Natural Gas</v>
          </cell>
        </row>
        <row r="6767">
          <cell r="A6767" t="str">
            <v>NY</v>
          </cell>
          <cell r="F6767">
            <v>2023</v>
          </cell>
          <cell r="N6767">
            <v>207.3</v>
          </cell>
          <cell r="R6767">
            <v>3494.2</v>
          </cell>
          <cell r="S6767" t="str">
            <v>Natural Gas</v>
          </cell>
        </row>
        <row r="6768">
          <cell r="A6768" t="str">
            <v>NY</v>
          </cell>
          <cell r="F6768">
            <v>2009</v>
          </cell>
          <cell r="N6768">
            <v>1402.8</v>
          </cell>
          <cell r="R6768">
            <v>23460</v>
          </cell>
          <cell r="S6768" t="str">
            <v>Natural Gas</v>
          </cell>
        </row>
        <row r="6769">
          <cell r="A6769" t="str">
            <v>NY</v>
          </cell>
          <cell r="F6769">
            <v>2010</v>
          </cell>
          <cell r="N6769">
            <v>1367.9</v>
          </cell>
          <cell r="R6769">
            <v>21993.8</v>
          </cell>
          <cell r="S6769" t="str">
            <v>Natural Gas</v>
          </cell>
        </row>
        <row r="6770">
          <cell r="A6770" t="str">
            <v>NY</v>
          </cell>
          <cell r="F6770">
            <v>2011</v>
          </cell>
          <cell r="N6770">
            <v>1564.2</v>
          </cell>
          <cell r="R6770">
            <v>26010</v>
          </cell>
          <cell r="S6770" t="str">
            <v>Natural Gas</v>
          </cell>
        </row>
        <row r="6771">
          <cell r="A6771" t="str">
            <v>NY</v>
          </cell>
          <cell r="F6771">
            <v>2012</v>
          </cell>
          <cell r="N6771">
            <v>2302.5</v>
          </cell>
          <cell r="R6771">
            <v>39142.5</v>
          </cell>
          <cell r="S6771" t="str">
            <v>Natural Gas</v>
          </cell>
        </row>
        <row r="6772">
          <cell r="A6772" t="str">
            <v>NY</v>
          </cell>
          <cell r="F6772">
            <v>2013</v>
          </cell>
          <cell r="N6772">
            <v>1895</v>
          </cell>
          <cell r="R6772">
            <v>31876.6</v>
          </cell>
          <cell r="S6772" t="str">
            <v>Natural Gas</v>
          </cell>
        </row>
        <row r="6773">
          <cell r="A6773" t="str">
            <v>NY</v>
          </cell>
          <cell r="F6773">
            <v>2014</v>
          </cell>
          <cell r="N6773">
            <v>1718</v>
          </cell>
          <cell r="R6773">
            <v>27195.8</v>
          </cell>
          <cell r="S6773" t="str">
            <v>Natural Gas</v>
          </cell>
        </row>
        <row r="6774">
          <cell r="A6774" t="str">
            <v>NY</v>
          </cell>
          <cell r="F6774">
            <v>2015</v>
          </cell>
          <cell r="N6774">
            <v>2202</v>
          </cell>
          <cell r="R6774">
            <v>36472.400000000001</v>
          </cell>
          <cell r="S6774" t="str">
            <v>Natural Gas</v>
          </cell>
        </row>
        <row r="6775">
          <cell r="A6775" t="str">
            <v>NY</v>
          </cell>
          <cell r="F6775">
            <v>2016</v>
          </cell>
          <cell r="N6775">
            <v>2066</v>
          </cell>
          <cell r="R6775">
            <v>34586.300000000003</v>
          </cell>
          <cell r="S6775" t="str">
            <v>Natural Gas</v>
          </cell>
        </row>
        <row r="6776">
          <cell r="A6776" t="str">
            <v>NY</v>
          </cell>
          <cell r="F6776">
            <v>2017</v>
          </cell>
          <cell r="N6776">
            <v>859.7</v>
          </cell>
          <cell r="R6776">
            <v>14354.9</v>
          </cell>
          <cell r="S6776" t="str">
            <v>Natural Gas</v>
          </cell>
        </row>
        <row r="6777">
          <cell r="A6777" t="str">
            <v>NY</v>
          </cell>
          <cell r="F6777">
            <v>2018</v>
          </cell>
          <cell r="N6777">
            <v>2276.1999999999998</v>
          </cell>
          <cell r="R6777">
            <v>37084.1</v>
          </cell>
          <cell r="S6777" t="str">
            <v>Natural Gas</v>
          </cell>
        </row>
        <row r="6778">
          <cell r="A6778" t="str">
            <v>NY</v>
          </cell>
          <cell r="F6778">
            <v>2019</v>
          </cell>
          <cell r="N6778">
            <v>737.8</v>
          </cell>
          <cell r="R6778">
            <v>12487.7</v>
          </cell>
          <cell r="S6778" t="str">
            <v>Natural Gas</v>
          </cell>
        </row>
        <row r="6779">
          <cell r="A6779" t="str">
            <v>NY</v>
          </cell>
          <cell r="F6779">
            <v>2020</v>
          </cell>
          <cell r="N6779">
            <v>872.5</v>
          </cell>
          <cell r="R6779">
            <v>14597</v>
          </cell>
          <cell r="S6779" t="str">
            <v>Natural Gas</v>
          </cell>
        </row>
        <row r="6780">
          <cell r="A6780" t="str">
            <v>NY</v>
          </cell>
          <cell r="F6780">
            <v>2021</v>
          </cell>
          <cell r="N6780">
            <v>1379.5</v>
          </cell>
          <cell r="R6780">
            <v>22714.3</v>
          </cell>
          <cell r="S6780" t="str">
            <v>Natural Gas</v>
          </cell>
        </row>
        <row r="6781">
          <cell r="A6781" t="str">
            <v>NY</v>
          </cell>
          <cell r="F6781">
            <v>2022</v>
          </cell>
          <cell r="N6781">
            <v>1448.1</v>
          </cell>
          <cell r="R6781">
            <v>22606.9</v>
          </cell>
          <cell r="S6781" t="str">
            <v>Natural Gas</v>
          </cell>
        </row>
        <row r="6782">
          <cell r="A6782" t="str">
            <v>NY</v>
          </cell>
          <cell r="F6782">
            <v>2023</v>
          </cell>
          <cell r="N6782">
            <v>185.4</v>
          </cell>
          <cell r="R6782">
            <v>3120.6</v>
          </cell>
          <cell r="S6782" t="str">
            <v>Natural Gas</v>
          </cell>
        </row>
        <row r="6783">
          <cell r="A6783" t="str">
            <v>NY</v>
          </cell>
          <cell r="F6783">
            <v>2009</v>
          </cell>
          <cell r="N6783">
            <v>1402.8</v>
          </cell>
          <cell r="R6783">
            <v>23460</v>
          </cell>
          <cell r="S6783" t="str">
            <v>Natural Gas</v>
          </cell>
        </row>
        <row r="6784">
          <cell r="A6784" t="str">
            <v>NY</v>
          </cell>
          <cell r="F6784">
            <v>2010</v>
          </cell>
          <cell r="N6784">
            <v>1367.9</v>
          </cell>
          <cell r="R6784">
            <v>21993.8</v>
          </cell>
          <cell r="S6784" t="str">
            <v>Natural Gas</v>
          </cell>
        </row>
        <row r="6785">
          <cell r="A6785" t="str">
            <v>NY</v>
          </cell>
          <cell r="F6785">
            <v>2011</v>
          </cell>
          <cell r="N6785">
            <v>1564.2</v>
          </cell>
          <cell r="R6785">
            <v>26010</v>
          </cell>
          <cell r="S6785" t="str">
            <v>Natural Gas</v>
          </cell>
        </row>
        <row r="6786">
          <cell r="A6786" t="str">
            <v>NY</v>
          </cell>
          <cell r="F6786">
            <v>2012</v>
          </cell>
          <cell r="N6786">
            <v>2302.5</v>
          </cell>
          <cell r="R6786">
            <v>39142.5</v>
          </cell>
          <cell r="S6786" t="str">
            <v>Natural Gas</v>
          </cell>
        </row>
        <row r="6787">
          <cell r="A6787" t="str">
            <v>NY</v>
          </cell>
          <cell r="F6787">
            <v>2013</v>
          </cell>
          <cell r="N6787">
            <v>1895</v>
          </cell>
          <cell r="R6787">
            <v>31876.6</v>
          </cell>
          <cell r="S6787" t="str">
            <v>Natural Gas</v>
          </cell>
        </row>
        <row r="6788">
          <cell r="A6788" t="str">
            <v>NY</v>
          </cell>
          <cell r="F6788">
            <v>2014</v>
          </cell>
          <cell r="N6788">
            <v>1713</v>
          </cell>
          <cell r="R6788">
            <v>27116.3</v>
          </cell>
          <cell r="S6788" t="str">
            <v>Natural Gas</v>
          </cell>
        </row>
        <row r="6789">
          <cell r="A6789" t="str">
            <v>NY</v>
          </cell>
          <cell r="F6789">
            <v>2015</v>
          </cell>
          <cell r="N6789">
            <v>2178.1</v>
          </cell>
          <cell r="R6789">
            <v>36067.5</v>
          </cell>
          <cell r="S6789" t="str">
            <v>Natural Gas</v>
          </cell>
        </row>
        <row r="6790">
          <cell r="A6790" t="str">
            <v>NY</v>
          </cell>
          <cell r="F6790">
            <v>2016</v>
          </cell>
          <cell r="N6790">
            <v>2066</v>
          </cell>
          <cell r="R6790">
            <v>34586.300000000003</v>
          </cell>
          <cell r="S6790" t="str">
            <v>Natural Gas</v>
          </cell>
        </row>
        <row r="6791">
          <cell r="A6791" t="str">
            <v>NY</v>
          </cell>
          <cell r="F6791">
            <v>2017</v>
          </cell>
          <cell r="N6791">
            <v>859.7</v>
          </cell>
          <cell r="R6791">
            <v>14354.9</v>
          </cell>
          <cell r="S6791" t="str">
            <v>Natural Gas</v>
          </cell>
        </row>
        <row r="6792">
          <cell r="A6792" t="str">
            <v>NY</v>
          </cell>
          <cell r="F6792">
            <v>2018</v>
          </cell>
          <cell r="N6792">
            <v>2276.1999999999998</v>
          </cell>
          <cell r="R6792">
            <v>37084.1</v>
          </cell>
          <cell r="S6792" t="str">
            <v>Natural Gas</v>
          </cell>
        </row>
        <row r="6793">
          <cell r="A6793" t="str">
            <v>NY</v>
          </cell>
          <cell r="F6793">
            <v>2019</v>
          </cell>
          <cell r="N6793">
            <v>737.8</v>
          </cell>
          <cell r="R6793">
            <v>12487.7</v>
          </cell>
          <cell r="S6793" t="str">
            <v>Natural Gas</v>
          </cell>
        </row>
        <row r="6794">
          <cell r="A6794" t="str">
            <v>NY</v>
          </cell>
          <cell r="F6794">
            <v>2020</v>
          </cell>
          <cell r="N6794">
            <v>872.5</v>
          </cell>
          <cell r="R6794">
            <v>14597</v>
          </cell>
          <cell r="S6794" t="str">
            <v>Natural Gas</v>
          </cell>
        </row>
        <row r="6795">
          <cell r="A6795" t="str">
            <v>NY</v>
          </cell>
          <cell r="F6795">
            <v>2021</v>
          </cell>
          <cell r="N6795">
            <v>1379.5</v>
          </cell>
          <cell r="R6795">
            <v>22714.3</v>
          </cell>
          <cell r="S6795" t="str">
            <v>Natural Gas</v>
          </cell>
        </row>
        <row r="6796">
          <cell r="A6796" t="str">
            <v>NY</v>
          </cell>
          <cell r="F6796">
            <v>2022</v>
          </cell>
          <cell r="N6796">
            <v>1448.7</v>
          </cell>
          <cell r="R6796">
            <v>22617.599999999999</v>
          </cell>
          <cell r="S6796" t="str">
            <v>Natural Gas</v>
          </cell>
        </row>
        <row r="6797">
          <cell r="A6797" t="str">
            <v>NY</v>
          </cell>
          <cell r="F6797">
            <v>2023</v>
          </cell>
          <cell r="N6797">
            <v>185.4</v>
          </cell>
          <cell r="R6797">
            <v>3120.6</v>
          </cell>
          <cell r="S6797" t="str">
            <v>Natural Gas</v>
          </cell>
        </row>
        <row r="6798">
          <cell r="A6798" t="str">
            <v>NY</v>
          </cell>
          <cell r="F6798">
            <v>2009</v>
          </cell>
          <cell r="N6798">
            <v>1282.8</v>
          </cell>
          <cell r="R6798">
            <v>21420</v>
          </cell>
          <cell r="S6798" t="str">
            <v>Natural Gas</v>
          </cell>
        </row>
        <row r="6799">
          <cell r="A6799" t="str">
            <v>NY</v>
          </cell>
          <cell r="F6799">
            <v>2010</v>
          </cell>
          <cell r="N6799">
            <v>1332.2</v>
          </cell>
          <cell r="R6799">
            <v>21483.8</v>
          </cell>
          <cell r="S6799" t="str">
            <v>Natural Gas</v>
          </cell>
        </row>
        <row r="6800">
          <cell r="A6800" t="str">
            <v>NY</v>
          </cell>
          <cell r="F6800">
            <v>2011</v>
          </cell>
          <cell r="N6800">
            <v>1990.1</v>
          </cell>
          <cell r="R6800">
            <v>32958.800000000003</v>
          </cell>
          <cell r="S6800" t="str">
            <v>Natural Gas</v>
          </cell>
        </row>
        <row r="6801">
          <cell r="A6801" t="str">
            <v>NY</v>
          </cell>
          <cell r="F6801">
            <v>2012</v>
          </cell>
          <cell r="N6801">
            <v>2801.4</v>
          </cell>
          <cell r="R6801">
            <v>47621.4</v>
          </cell>
          <cell r="S6801" t="str">
            <v>Natural Gas</v>
          </cell>
        </row>
        <row r="6802">
          <cell r="A6802" t="str">
            <v>NY</v>
          </cell>
          <cell r="F6802">
            <v>2013</v>
          </cell>
          <cell r="N6802">
            <v>1506.9</v>
          </cell>
          <cell r="R6802">
            <v>24481.4</v>
          </cell>
          <cell r="S6802" t="str">
            <v>Natural Gas</v>
          </cell>
        </row>
        <row r="6803">
          <cell r="A6803" t="str">
            <v>NY</v>
          </cell>
          <cell r="F6803">
            <v>2014</v>
          </cell>
          <cell r="N6803">
            <v>1197.3</v>
          </cell>
          <cell r="R6803">
            <v>19331.2</v>
          </cell>
          <cell r="S6803" t="str">
            <v>Natural Gas</v>
          </cell>
        </row>
        <row r="6804">
          <cell r="A6804" t="str">
            <v>NY</v>
          </cell>
          <cell r="F6804">
            <v>2015</v>
          </cell>
          <cell r="N6804">
            <v>1518.3</v>
          </cell>
          <cell r="R6804">
            <v>25677.3</v>
          </cell>
          <cell r="S6804" t="str">
            <v>Natural Gas</v>
          </cell>
        </row>
        <row r="6805">
          <cell r="A6805" t="str">
            <v>NY</v>
          </cell>
          <cell r="F6805">
            <v>2016</v>
          </cell>
          <cell r="N6805">
            <v>2338.5</v>
          </cell>
          <cell r="R6805">
            <v>39284.5</v>
          </cell>
          <cell r="S6805" t="str">
            <v>Natural Gas</v>
          </cell>
        </row>
        <row r="6806">
          <cell r="A6806" t="str">
            <v>NY</v>
          </cell>
          <cell r="F6806">
            <v>2017</v>
          </cell>
          <cell r="N6806">
            <v>1480.3</v>
          </cell>
          <cell r="R6806">
            <v>24887.599999999999</v>
          </cell>
          <cell r="S6806" t="str">
            <v>Natural Gas</v>
          </cell>
        </row>
        <row r="6807">
          <cell r="A6807" t="str">
            <v>NY</v>
          </cell>
          <cell r="F6807">
            <v>2018</v>
          </cell>
          <cell r="N6807">
            <v>1774.2</v>
          </cell>
          <cell r="R6807">
            <v>29398</v>
          </cell>
          <cell r="S6807" t="str">
            <v>Natural Gas</v>
          </cell>
        </row>
        <row r="6808">
          <cell r="A6808" t="str">
            <v>NY</v>
          </cell>
          <cell r="F6808">
            <v>2019</v>
          </cell>
          <cell r="N6808">
            <v>621.20000000000005</v>
          </cell>
          <cell r="R6808">
            <v>10483</v>
          </cell>
          <cell r="S6808" t="str">
            <v>Natural Gas</v>
          </cell>
        </row>
        <row r="6809">
          <cell r="A6809" t="str">
            <v>NY</v>
          </cell>
          <cell r="F6809">
            <v>2020</v>
          </cell>
          <cell r="N6809">
            <v>910.7</v>
          </cell>
          <cell r="R6809">
            <v>15371</v>
          </cell>
          <cell r="S6809" t="str">
            <v>Natural Gas</v>
          </cell>
        </row>
        <row r="6810">
          <cell r="A6810" t="str">
            <v>NY</v>
          </cell>
          <cell r="F6810">
            <v>2021</v>
          </cell>
          <cell r="N6810">
            <v>1495.4</v>
          </cell>
          <cell r="R6810">
            <v>25327.7</v>
          </cell>
          <cell r="S6810" t="str">
            <v>Natural Gas</v>
          </cell>
        </row>
        <row r="6811">
          <cell r="A6811" t="str">
            <v>NY</v>
          </cell>
          <cell r="F6811">
            <v>2022</v>
          </cell>
          <cell r="N6811">
            <v>1749.7</v>
          </cell>
          <cell r="R6811">
            <v>27468.799999999999</v>
          </cell>
          <cell r="S6811" t="str">
            <v>Natural Gas</v>
          </cell>
        </row>
        <row r="6812">
          <cell r="A6812" t="str">
            <v>NY</v>
          </cell>
          <cell r="F6812">
            <v>2023</v>
          </cell>
          <cell r="N6812">
            <v>146.6</v>
          </cell>
          <cell r="R6812">
            <v>2460.1</v>
          </cell>
          <cell r="S6812" t="str">
            <v>Natural Gas</v>
          </cell>
        </row>
        <row r="6813">
          <cell r="A6813" t="str">
            <v>NY</v>
          </cell>
          <cell r="F6813">
            <v>2009</v>
          </cell>
          <cell r="N6813">
            <v>1282.8</v>
          </cell>
          <cell r="R6813">
            <v>21420</v>
          </cell>
          <cell r="S6813" t="str">
            <v>Natural Gas</v>
          </cell>
        </row>
        <row r="6814">
          <cell r="A6814" t="str">
            <v>NY</v>
          </cell>
          <cell r="F6814">
            <v>2010</v>
          </cell>
          <cell r="N6814">
            <v>1332.2</v>
          </cell>
          <cell r="R6814">
            <v>21483.8</v>
          </cell>
          <cell r="S6814" t="str">
            <v>Natural Gas</v>
          </cell>
        </row>
        <row r="6815">
          <cell r="A6815" t="str">
            <v>NY</v>
          </cell>
          <cell r="F6815">
            <v>2011</v>
          </cell>
          <cell r="N6815">
            <v>1990.1</v>
          </cell>
          <cell r="R6815">
            <v>32958.800000000003</v>
          </cell>
          <cell r="S6815" t="str">
            <v>Natural Gas</v>
          </cell>
        </row>
        <row r="6816">
          <cell r="A6816" t="str">
            <v>NY</v>
          </cell>
          <cell r="F6816">
            <v>2012</v>
          </cell>
          <cell r="N6816">
            <v>2801.4</v>
          </cell>
          <cell r="R6816">
            <v>47621.4</v>
          </cell>
          <cell r="S6816" t="str">
            <v>Natural Gas</v>
          </cell>
        </row>
        <row r="6817">
          <cell r="A6817" t="str">
            <v>NY</v>
          </cell>
          <cell r="F6817">
            <v>2013</v>
          </cell>
          <cell r="N6817">
            <v>1506.9</v>
          </cell>
          <cell r="R6817">
            <v>24481.4</v>
          </cell>
          <cell r="S6817" t="str">
            <v>Natural Gas</v>
          </cell>
        </row>
        <row r="6818">
          <cell r="A6818" t="str">
            <v>NY</v>
          </cell>
          <cell r="F6818">
            <v>2014</v>
          </cell>
          <cell r="N6818">
            <v>1197.3</v>
          </cell>
          <cell r="R6818">
            <v>19331.2</v>
          </cell>
          <cell r="S6818" t="str">
            <v>Natural Gas</v>
          </cell>
        </row>
        <row r="6819">
          <cell r="A6819" t="str">
            <v>NY</v>
          </cell>
          <cell r="F6819">
            <v>2015</v>
          </cell>
          <cell r="N6819">
            <v>1518.3</v>
          </cell>
          <cell r="R6819">
            <v>25677.3</v>
          </cell>
          <cell r="S6819" t="str">
            <v>Natural Gas</v>
          </cell>
        </row>
        <row r="6820">
          <cell r="A6820" t="str">
            <v>NY</v>
          </cell>
          <cell r="F6820">
            <v>2016</v>
          </cell>
          <cell r="N6820">
            <v>2338.5</v>
          </cell>
          <cell r="R6820">
            <v>39284.5</v>
          </cell>
          <cell r="S6820" t="str">
            <v>Natural Gas</v>
          </cell>
        </row>
        <row r="6821">
          <cell r="A6821" t="str">
            <v>NY</v>
          </cell>
          <cell r="F6821">
            <v>2017</v>
          </cell>
          <cell r="N6821">
            <v>1480.3</v>
          </cell>
          <cell r="R6821">
            <v>24887.599999999999</v>
          </cell>
          <cell r="S6821" t="str">
            <v>Natural Gas</v>
          </cell>
        </row>
        <row r="6822">
          <cell r="A6822" t="str">
            <v>NY</v>
          </cell>
          <cell r="F6822">
            <v>2018</v>
          </cell>
          <cell r="N6822">
            <v>1778.3</v>
          </cell>
          <cell r="R6822">
            <v>29473.4</v>
          </cell>
          <cell r="S6822" t="str">
            <v>Natural Gas</v>
          </cell>
        </row>
        <row r="6823">
          <cell r="A6823" t="str">
            <v>NY</v>
          </cell>
          <cell r="F6823">
            <v>2019</v>
          </cell>
          <cell r="N6823">
            <v>621.20000000000005</v>
          </cell>
          <cell r="R6823">
            <v>10483</v>
          </cell>
          <cell r="S6823" t="str">
            <v>Natural Gas</v>
          </cell>
        </row>
        <row r="6824">
          <cell r="A6824" t="str">
            <v>NY</v>
          </cell>
          <cell r="F6824">
            <v>2020</v>
          </cell>
          <cell r="N6824">
            <v>910.7</v>
          </cell>
          <cell r="R6824">
            <v>15371</v>
          </cell>
          <cell r="S6824" t="str">
            <v>Natural Gas</v>
          </cell>
        </row>
        <row r="6825">
          <cell r="A6825" t="str">
            <v>NY</v>
          </cell>
          <cell r="F6825">
            <v>2021</v>
          </cell>
          <cell r="N6825">
            <v>1495.4</v>
          </cell>
          <cell r="R6825">
            <v>25327.7</v>
          </cell>
          <cell r="S6825" t="str">
            <v>Natural Gas</v>
          </cell>
        </row>
        <row r="6826">
          <cell r="A6826" t="str">
            <v>NY</v>
          </cell>
          <cell r="F6826">
            <v>2022</v>
          </cell>
          <cell r="N6826">
            <v>1745.8</v>
          </cell>
          <cell r="R6826">
            <v>27403.3</v>
          </cell>
          <cell r="S6826" t="str">
            <v>Natural Gas</v>
          </cell>
        </row>
        <row r="6827">
          <cell r="A6827" t="str">
            <v>NY</v>
          </cell>
          <cell r="F6827">
            <v>2023</v>
          </cell>
          <cell r="N6827">
            <v>146.6</v>
          </cell>
          <cell r="R6827">
            <v>2460.1</v>
          </cell>
          <cell r="S6827" t="str">
            <v>Natural Gas</v>
          </cell>
        </row>
        <row r="6828">
          <cell r="A6828" t="str">
            <v>NY</v>
          </cell>
          <cell r="F6828">
            <v>2009</v>
          </cell>
          <cell r="N6828">
            <v>3710.4</v>
          </cell>
          <cell r="R6828">
            <v>60945</v>
          </cell>
          <cell r="S6828" t="str">
            <v>Natural Gas</v>
          </cell>
        </row>
        <row r="6829">
          <cell r="A6829" t="str">
            <v>NY</v>
          </cell>
          <cell r="F6829">
            <v>2010</v>
          </cell>
          <cell r="N6829">
            <v>3666.5</v>
          </cell>
          <cell r="R6829">
            <v>58841.3</v>
          </cell>
          <cell r="S6829" t="str">
            <v>Natural Gas</v>
          </cell>
        </row>
        <row r="6830">
          <cell r="A6830" t="str">
            <v>NY</v>
          </cell>
          <cell r="F6830">
            <v>2011</v>
          </cell>
          <cell r="N6830">
            <v>4198.7</v>
          </cell>
          <cell r="R6830">
            <v>70698.8</v>
          </cell>
          <cell r="S6830" t="str">
            <v>Natural Gas</v>
          </cell>
        </row>
        <row r="6831">
          <cell r="A6831" t="str">
            <v>NY</v>
          </cell>
          <cell r="F6831">
            <v>2012</v>
          </cell>
          <cell r="N6831">
            <v>6926.7</v>
          </cell>
          <cell r="R6831">
            <v>117746.7</v>
          </cell>
          <cell r="S6831" t="str">
            <v>Natural Gas</v>
          </cell>
        </row>
        <row r="6832">
          <cell r="A6832" t="str">
            <v>NY</v>
          </cell>
          <cell r="F6832">
            <v>2013</v>
          </cell>
          <cell r="N6832">
            <v>2186.5</v>
          </cell>
          <cell r="R6832">
            <v>36083.9</v>
          </cell>
          <cell r="S6832" t="str">
            <v>Natural Gas</v>
          </cell>
        </row>
        <row r="6833">
          <cell r="A6833" t="str">
            <v>NY</v>
          </cell>
          <cell r="F6833">
            <v>2014</v>
          </cell>
          <cell r="N6833">
            <v>1817.5</v>
          </cell>
          <cell r="R6833">
            <v>30436</v>
          </cell>
          <cell r="S6833" t="str">
            <v>Natural Gas</v>
          </cell>
        </row>
        <row r="6834">
          <cell r="A6834" t="str">
            <v>NY</v>
          </cell>
          <cell r="F6834">
            <v>2015</v>
          </cell>
          <cell r="N6834">
            <v>1924.9</v>
          </cell>
          <cell r="R6834">
            <v>32611</v>
          </cell>
          <cell r="S6834" t="str">
            <v>Natural Gas</v>
          </cell>
        </row>
        <row r="6835">
          <cell r="A6835" t="str">
            <v>NY</v>
          </cell>
          <cell r="F6835">
            <v>2016</v>
          </cell>
          <cell r="N6835">
            <v>1703.9</v>
          </cell>
          <cell r="R6835">
            <v>28787.1</v>
          </cell>
          <cell r="S6835" t="str">
            <v>Natural Gas</v>
          </cell>
        </row>
        <row r="6836">
          <cell r="A6836" t="str">
            <v>NY</v>
          </cell>
          <cell r="F6836">
            <v>2017</v>
          </cell>
          <cell r="N6836">
            <v>809</v>
          </cell>
          <cell r="R6836">
            <v>13662.5</v>
          </cell>
          <cell r="S6836" t="str">
            <v>Natural Gas</v>
          </cell>
        </row>
        <row r="6837">
          <cell r="A6837" t="str">
            <v>NY</v>
          </cell>
          <cell r="F6837">
            <v>2018</v>
          </cell>
          <cell r="N6837">
            <v>1313.9</v>
          </cell>
          <cell r="R6837">
            <v>21339</v>
          </cell>
          <cell r="S6837" t="str">
            <v>Natural Gas</v>
          </cell>
        </row>
        <row r="6838">
          <cell r="A6838" t="str">
            <v>NY</v>
          </cell>
          <cell r="F6838">
            <v>2019</v>
          </cell>
          <cell r="N6838">
            <v>504.9</v>
          </cell>
          <cell r="R6838">
            <v>8515</v>
          </cell>
          <cell r="S6838" t="str">
            <v>Natural Gas</v>
          </cell>
        </row>
        <row r="6839">
          <cell r="A6839" t="str">
            <v>NY</v>
          </cell>
          <cell r="F6839">
            <v>2020</v>
          </cell>
          <cell r="N6839">
            <v>839.9</v>
          </cell>
          <cell r="R6839">
            <v>14083.4</v>
          </cell>
          <cell r="S6839" t="str">
            <v>Natural Gas</v>
          </cell>
        </row>
        <row r="6840">
          <cell r="A6840" t="str">
            <v>NY</v>
          </cell>
          <cell r="F6840">
            <v>2021</v>
          </cell>
          <cell r="N6840">
            <v>766.4</v>
          </cell>
          <cell r="R6840">
            <v>12903.5</v>
          </cell>
          <cell r="S6840" t="str">
            <v>Natural Gas</v>
          </cell>
        </row>
        <row r="6841">
          <cell r="A6841" t="str">
            <v>NY</v>
          </cell>
          <cell r="F6841">
            <v>2022</v>
          </cell>
          <cell r="N6841">
            <v>2253</v>
          </cell>
          <cell r="R6841">
            <v>36438.400000000001</v>
          </cell>
          <cell r="S6841" t="str">
            <v>Natural Gas</v>
          </cell>
        </row>
        <row r="6842">
          <cell r="A6842" t="str">
            <v>NY</v>
          </cell>
          <cell r="F6842">
            <v>2023</v>
          </cell>
          <cell r="N6842">
            <v>187.9</v>
          </cell>
          <cell r="R6842">
            <v>3166.3</v>
          </cell>
          <cell r="S6842" t="str">
            <v>Natural Gas</v>
          </cell>
        </row>
        <row r="6843">
          <cell r="A6843" t="str">
            <v>NY</v>
          </cell>
          <cell r="F6843">
            <v>2009</v>
          </cell>
          <cell r="N6843">
            <v>3710.4</v>
          </cell>
          <cell r="R6843">
            <v>60945</v>
          </cell>
          <cell r="S6843" t="str">
            <v>Natural Gas</v>
          </cell>
        </row>
        <row r="6844">
          <cell r="A6844" t="str">
            <v>NY</v>
          </cell>
          <cell r="F6844">
            <v>2010</v>
          </cell>
          <cell r="N6844">
            <v>3666.5</v>
          </cell>
          <cell r="R6844">
            <v>58841.3</v>
          </cell>
          <cell r="S6844" t="str">
            <v>Natural Gas</v>
          </cell>
        </row>
        <row r="6845">
          <cell r="A6845" t="str">
            <v>NY</v>
          </cell>
          <cell r="F6845">
            <v>2011</v>
          </cell>
          <cell r="N6845">
            <v>4198.7</v>
          </cell>
          <cell r="R6845">
            <v>70698.8</v>
          </cell>
          <cell r="S6845" t="str">
            <v>Natural Gas</v>
          </cell>
        </row>
        <row r="6846">
          <cell r="A6846" t="str">
            <v>NY</v>
          </cell>
          <cell r="F6846">
            <v>2012</v>
          </cell>
          <cell r="N6846">
            <v>6926.7</v>
          </cell>
          <cell r="R6846">
            <v>117746.7</v>
          </cell>
          <cell r="S6846" t="str">
            <v>Natural Gas</v>
          </cell>
        </row>
        <row r="6847">
          <cell r="A6847" t="str">
            <v>NY</v>
          </cell>
          <cell r="F6847">
            <v>2013</v>
          </cell>
          <cell r="N6847">
            <v>2186.5</v>
          </cell>
          <cell r="R6847">
            <v>36083.9</v>
          </cell>
          <cell r="S6847" t="str">
            <v>Natural Gas</v>
          </cell>
        </row>
        <row r="6848">
          <cell r="A6848" t="str">
            <v>NY</v>
          </cell>
          <cell r="F6848">
            <v>2014</v>
          </cell>
          <cell r="N6848">
            <v>1816.9</v>
          </cell>
          <cell r="R6848">
            <v>30424.2</v>
          </cell>
          <cell r="S6848" t="str">
            <v>Natural Gas</v>
          </cell>
        </row>
        <row r="6849">
          <cell r="A6849" t="str">
            <v>NY</v>
          </cell>
          <cell r="F6849">
            <v>2015</v>
          </cell>
          <cell r="N6849">
            <v>1924.9</v>
          </cell>
          <cell r="R6849">
            <v>32611</v>
          </cell>
          <cell r="S6849" t="str">
            <v>Natural Gas</v>
          </cell>
        </row>
        <row r="6850">
          <cell r="A6850" t="str">
            <v>NY</v>
          </cell>
          <cell r="F6850">
            <v>2016</v>
          </cell>
          <cell r="N6850">
            <v>1703.9</v>
          </cell>
          <cell r="R6850">
            <v>28787.1</v>
          </cell>
          <cell r="S6850" t="str">
            <v>Natural Gas</v>
          </cell>
        </row>
        <row r="6851">
          <cell r="A6851" t="str">
            <v>NY</v>
          </cell>
          <cell r="F6851">
            <v>2017</v>
          </cell>
          <cell r="N6851">
            <v>809</v>
          </cell>
          <cell r="R6851">
            <v>13662.5</v>
          </cell>
          <cell r="S6851" t="str">
            <v>Natural Gas</v>
          </cell>
        </row>
        <row r="6852">
          <cell r="A6852" t="str">
            <v>NY</v>
          </cell>
          <cell r="F6852">
            <v>2018</v>
          </cell>
          <cell r="N6852">
            <v>1313.9</v>
          </cell>
          <cell r="R6852">
            <v>21339</v>
          </cell>
          <cell r="S6852" t="str">
            <v>Natural Gas</v>
          </cell>
        </row>
        <row r="6853">
          <cell r="A6853" t="str">
            <v>NY</v>
          </cell>
          <cell r="F6853">
            <v>2019</v>
          </cell>
          <cell r="N6853">
            <v>511.5</v>
          </cell>
          <cell r="R6853">
            <v>8515</v>
          </cell>
          <cell r="S6853" t="str">
            <v>Natural Gas</v>
          </cell>
        </row>
        <row r="6854">
          <cell r="A6854" t="str">
            <v>NY</v>
          </cell>
          <cell r="F6854">
            <v>2020</v>
          </cell>
          <cell r="N6854">
            <v>839.9</v>
          </cell>
          <cell r="R6854">
            <v>14083.4</v>
          </cell>
          <cell r="S6854" t="str">
            <v>Natural Gas</v>
          </cell>
        </row>
        <row r="6855">
          <cell r="A6855" t="str">
            <v>NY</v>
          </cell>
          <cell r="F6855">
            <v>2021</v>
          </cell>
          <cell r="N6855">
            <v>766.4</v>
          </cell>
          <cell r="R6855">
            <v>12903.5</v>
          </cell>
          <cell r="S6855" t="str">
            <v>Natural Gas</v>
          </cell>
        </row>
        <row r="6856">
          <cell r="A6856" t="str">
            <v>NY</v>
          </cell>
          <cell r="F6856">
            <v>2022</v>
          </cell>
          <cell r="N6856">
            <v>2255.6</v>
          </cell>
          <cell r="R6856">
            <v>36482.6</v>
          </cell>
          <cell r="S6856" t="str">
            <v>Natural Gas</v>
          </cell>
        </row>
        <row r="6857">
          <cell r="A6857" t="str">
            <v>NY</v>
          </cell>
          <cell r="F6857">
            <v>2023</v>
          </cell>
          <cell r="N6857">
            <v>187.9</v>
          </cell>
          <cell r="R6857">
            <v>3166.3</v>
          </cell>
          <cell r="S6857" t="str">
            <v>Natural Gas</v>
          </cell>
        </row>
        <row r="6858">
          <cell r="A6858" t="str">
            <v>VA</v>
          </cell>
          <cell r="F6858">
            <v>2021</v>
          </cell>
          <cell r="N6858">
            <v>5026.3999999999996</v>
          </cell>
          <cell r="R6858">
            <v>85250</v>
          </cell>
          <cell r="S6858" t="str">
            <v>Natural Gas</v>
          </cell>
        </row>
        <row r="6859">
          <cell r="A6859" t="str">
            <v>VA</v>
          </cell>
          <cell r="F6859">
            <v>2022</v>
          </cell>
          <cell r="N6859">
            <v>3423.4</v>
          </cell>
          <cell r="R6859">
            <v>58091.6</v>
          </cell>
          <cell r="S6859" t="str">
            <v>Natural Gas</v>
          </cell>
        </row>
        <row r="6860">
          <cell r="A6860" t="str">
            <v>VA</v>
          </cell>
          <cell r="F6860">
            <v>2023</v>
          </cell>
          <cell r="N6860">
            <v>4172.1390000000001</v>
          </cell>
          <cell r="R6860">
            <v>70258.149999999994</v>
          </cell>
          <cell r="S6860" t="str">
            <v>Natural Gas</v>
          </cell>
        </row>
        <row r="6861">
          <cell r="A6861" t="str">
            <v>VA</v>
          </cell>
          <cell r="F6861">
            <v>2021</v>
          </cell>
          <cell r="N6861">
            <v>5220</v>
          </cell>
          <cell r="R6861">
            <v>88478.8</v>
          </cell>
          <cell r="S6861" t="str">
            <v>Natural Gas</v>
          </cell>
        </row>
        <row r="6862">
          <cell r="A6862" t="str">
            <v>VA</v>
          </cell>
          <cell r="F6862">
            <v>2022</v>
          </cell>
          <cell r="N6862">
            <v>2543.3000000000002</v>
          </cell>
          <cell r="R6862">
            <v>43160</v>
          </cell>
          <cell r="S6862" t="str">
            <v>Natural Gas</v>
          </cell>
        </row>
        <row r="6863">
          <cell r="A6863" t="str">
            <v>VA</v>
          </cell>
          <cell r="F6863">
            <v>2023</v>
          </cell>
          <cell r="N6863">
            <v>969.58399999999995</v>
          </cell>
          <cell r="R6863">
            <v>16357.686</v>
          </cell>
          <cell r="S6863" t="str">
            <v>Natural Gas</v>
          </cell>
        </row>
        <row r="6864">
          <cell r="A6864" t="str">
            <v>VA</v>
          </cell>
          <cell r="F6864">
            <v>2021</v>
          </cell>
          <cell r="N6864">
            <v>3722.2</v>
          </cell>
          <cell r="R6864">
            <v>63174.6</v>
          </cell>
          <cell r="S6864" t="str">
            <v>Natural Gas</v>
          </cell>
        </row>
        <row r="6865">
          <cell r="A6865" t="str">
            <v>VA</v>
          </cell>
          <cell r="F6865">
            <v>2022</v>
          </cell>
          <cell r="N6865">
            <v>2978.5</v>
          </cell>
          <cell r="R6865">
            <v>50543.3</v>
          </cell>
          <cell r="S6865" t="str">
            <v>Natural Gas</v>
          </cell>
        </row>
        <row r="6866">
          <cell r="A6866" t="str">
            <v>VA</v>
          </cell>
          <cell r="F6866">
            <v>2023</v>
          </cell>
          <cell r="N6866">
            <v>7742.1009999999997</v>
          </cell>
          <cell r="R6866">
            <v>130343.753</v>
          </cell>
          <cell r="S6866" t="str">
            <v>Natural Gas</v>
          </cell>
        </row>
        <row r="6867">
          <cell r="A6867" t="str">
            <v>VA</v>
          </cell>
          <cell r="F6867">
            <v>2021</v>
          </cell>
          <cell r="N6867">
            <v>4735.8</v>
          </cell>
          <cell r="R6867">
            <v>80282.3</v>
          </cell>
          <cell r="S6867" t="str">
            <v>Natural Gas</v>
          </cell>
        </row>
        <row r="6868">
          <cell r="A6868" t="str">
            <v>VA</v>
          </cell>
          <cell r="F6868">
            <v>2022</v>
          </cell>
          <cell r="N6868">
            <v>2988.4</v>
          </cell>
          <cell r="R6868">
            <v>50759.4</v>
          </cell>
          <cell r="S6868" t="str">
            <v>Natural Gas</v>
          </cell>
        </row>
        <row r="6869">
          <cell r="A6869" t="str">
            <v>VA</v>
          </cell>
          <cell r="F6869">
            <v>2023</v>
          </cell>
          <cell r="N6869">
            <v>7744.1809999999996</v>
          </cell>
          <cell r="R6869">
            <v>130353.13499999999</v>
          </cell>
          <cell r="S6869" t="str">
            <v>Natural Gas</v>
          </cell>
        </row>
        <row r="6870">
          <cell r="A6870" t="str">
            <v>VA</v>
          </cell>
          <cell r="F6870">
            <v>2021</v>
          </cell>
          <cell r="N6870">
            <v>1611</v>
          </cell>
          <cell r="R6870">
            <v>27412.7</v>
          </cell>
          <cell r="S6870" t="str">
            <v>Natural Gas</v>
          </cell>
        </row>
        <row r="6871">
          <cell r="A6871" t="str">
            <v>VA</v>
          </cell>
          <cell r="F6871">
            <v>2022</v>
          </cell>
          <cell r="N6871">
            <v>2529.8000000000002</v>
          </cell>
          <cell r="R6871">
            <v>42922.400000000001</v>
          </cell>
          <cell r="S6871" t="str">
            <v>Natural Gas</v>
          </cell>
        </row>
        <row r="6872">
          <cell r="A6872" t="str">
            <v>VA</v>
          </cell>
          <cell r="F6872">
            <v>2023</v>
          </cell>
          <cell r="N6872">
            <v>5496.8710000000001</v>
          </cell>
          <cell r="R6872">
            <v>92538.684999999998</v>
          </cell>
          <cell r="S6872" t="str">
            <v>Natural Gas</v>
          </cell>
        </row>
        <row r="6873">
          <cell r="A6873" t="str">
            <v>VA</v>
          </cell>
          <cell r="F6873">
            <v>2021</v>
          </cell>
          <cell r="N6873">
            <v>1083.8</v>
          </cell>
          <cell r="R6873">
            <v>18406.5</v>
          </cell>
          <cell r="S6873" t="str">
            <v>Natural Gas</v>
          </cell>
        </row>
        <row r="6874">
          <cell r="A6874" t="str">
            <v>VA</v>
          </cell>
          <cell r="F6874">
            <v>2022</v>
          </cell>
          <cell r="N6874">
            <v>1629.9</v>
          </cell>
          <cell r="R6874">
            <v>27692.9</v>
          </cell>
          <cell r="S6874" t="str">
            <v>Natural Gas</v>
          </cell>
        </row>
        <row r="6875">
          <cell r="A6875" t="str">
            <v>VA</v>
          </cell>
          <cell r="F6875">
            <v>2023</v>
          </cell>
          <cell r="N6875">
            <v>5355.0439999999999</v>
          </cell>
          <cell r="R6875">
            <v>90147.528000000006</v>
          </cell>
          <cell r="S6875" t="str">
            <v>Natural Gas</v>
          </cell>
        </row>
        <row r="6876">
          <cell r="A6876" t="str">
            <v>VA</v>
          </cell>
          <cell r="F6876">
            <v>2021</v>
          </cell>
          <cell r="N6876">
            <v>6176.5</v>
          </cell>
          <cell r="R6876">
            <v>104788.4</v>
          </cell>
          <cell r="S6876" t="str">
            <v>Natural Gas</v>
          </cell>
        </row>
        <row r="6877">
          <cell r="A6877" t="str">
            <v>VA</v>
          </cell>
          <cell r="F6877">
            <v>2022</v>
          </cell>
          <cell r="N6877">
            <v>3100</v>
          </cell>
          <cell r="R6877">
            <v>52634.7</v>
          </cell>
          <cell r="S6877" t="str">
            <v>Natural Gas</v>
          </cell>
        </row>
        <row r="6878">
          <cell r="A6878" t="str">
            <v>VA</v>
          </cell>
          <cell r="F6878">
            <v>2023</v>
          </cell>
          <cell r="N6878">
            <v>5964.3029999999999</v>
          </cell>
          <cell r="R6878">
            <v>100420.95600000001</v>
          </cell>
          <cell r="S6878" t="str">
            <v>Natural Gas</v>
          </cell>
        </row>
        <row r="6879">
          <cell r="A6879" t="str">
            <v>VA</v>
          </cell>
          <cell r="F6879">
            <v>2021</v>
          </cell>
          <cell r="N6879">
            <v>5939.1</v>
          </cell>
          <cell r="R6879">
            <v>100700.9</v>
          </cell>
          <cell r="S6879" t="str">
            <v>Natural Gas</v>
          </cell>
        </row>
        <row r="6880">
          <cell r="A6880" t="str">
            <v>VA</v>
          </cell>
          <cell r="F6880">
            <v>2022</v>
          </cell>
          <cell r="N6880">
            <v>2808.1</v>
          </cell>
          <cell r="R6880">
            <v>47680.5</v>
          </cell>
          <cell r="S6880" t="str">
            <v>Natural Gas</v>
          </cell>
        </row>
        <row r="6881">
          <cell r="A6881" t="str">
            <v>VA</v>
          </cell>
          <cell r="F6881">
            <v>2023</v>
          </cell>
          <cell r="N6881">
            <v>5242.2659999999996</v>
          </cell>
          <cell r="R6881">
            <v>88256.02</v>
          </cell>
          <cell r="S6881" t="str">
            <v>Natural Gas</v>
          </cell>
        </row>
        <row r="6882">
          <cell r="A6882" t="str">
            <v>VA</v>
          </cell>
          <cell r="F6882">
            <v>2021</v>
          </cell>
          <cell r="N6882">
            <v>4517.8</v>
          </cell>
          <cell r="R6882">
            <v>76547.3</v>
          </cell>
          <cell r="S6882" t="str">
            <v>Natural Gas</v>
          </cell>
        </row>
        <row r="6883">
          <cell r="A6883" t="str">
            <v>VA</v>
          </cell>
          <cell r="F6883">
            <v>2022</v>
          </cell>
          <cell r="N6883">
            <v>1215.2</v>
          </cell>
          <cell r="R6883">
            <v>20599.8</v>
          </cell>
          <cell r="S6883" t="str">
            <v>Natural Gas</v>
          </cell>
        </row>
        <row r="6884">
          <cell r="A6884" t="str">
            <v>VA</v>
          </cell>
          <cell r="F6884">
            <v>2023</v>
          </cell>
          <cell r="N6884">
            <v>5184.4939999999997</v>
          </cell>
          <cell r="R6884">
            <v>87287.947</v>
          </cell>
          <cell r="S6884" t="str">
            <v>Natural Gas</v>
          </cell>
        </row>
        <row r="6885">
          <cell r="A6885" t="str">
            <v>VA</v>
          </cell>
          <cell r="F6885">
            <v>2021</v>
          </cell>
          <cell r="N6885">
            <v>3142.1</v>
          </cell>
          <cell r="R6885">
            <v>53252.9</v>
          </cell>
          <cell r="S6885" t="str">
            <v>Natural Gas</v>
          </cell>
        </row>
        <row r="6886">
          <cell r="A6886" t="str">
            <v>VA</v>
          </cell>
          <cell r="F6886">
            <v>2022</v>
          </cell>
          <cell r="N6886">
            <v>1993</v>
          </cell>
          <cell r="R6886">
            <v>33844.1</v>
          </cell>
          <cell r="S6886" t="str">
            <v>Natural Gas</v>
          </cell>
        </row>
        <row r="6887">
          <cell r="A6887" t="str">
            <v>VA</v>
          </cell>
          <cell r="F6887">
            <v>2023</v>
          </cell>
          <cell r="N6887">
            <v>2474.1460000000002</v>
          </cell>
          <cell r="R6887">
            <v>41690.625</v>
          </cell>
          <cell r="S6887" t="str">
            <v>Natural Gas</v>
          </cell>
        </row>
        <row r="6888">
          <cell r="A6888" t="str">
            <v>ME</v>
          </cell>
          <cell r="F6888">
            <v>2009</v>
          </cell>
          <cell r="N6888">
            <v>528194.22600000002</v>
          </cell>
          <cell r="R6888">
            <v>8887690.1740000006</v>
          </cell>
          <cell r="S6888" t="str">
            <v>Natural Gas</v>
          </cell>
        </row>
        <row r="6889">
          <cell r="A6889" t="str">
            <v>ME</v>
          </cell>
          <cell r="F6889">
            <v>2010</v>
          </cell>
          <cell r="N6889">
            <v>499426.223</v>
          </cell>
          <cell r="R6889">
            <v>8403828.977</v>
          </cell>
          <cell r="S6889" t="str">
            <v>Natural Gas</v>
          </cell>
        </row>
        <row r="6890">
          <cell r="A6890" t="str">
            <v>ME</v>
          </cell>
          <cell r="F6890">
            <v>2011</v>
          </cell>
          <cell r="N6890">
            <v>484081.31099999999</v>
          </cell>
          <cell r="R6890">
            <v>8145533.0269999998</v>
          </cell>
          <cell r="S6890" t="str">
            <v>Natural Gas</v>
          </cell>
        </row>
        <row r="6891">
          <cell r="A6891" t="str">
            <v>ME</v>
          </cell>
          <cell r="F6891">
            <v>2012</v>
          </cell>
          <cell r="N6891">
            <v>531057.62699999998</v>
          </cell>
          <cell r="R6891">
            <v>8936092.6539999992</v>
          </cell>
          <cell r="S6891" t="str">
            <v>Natural Gas</v>
          </cell>
        </row>
        <row r="6892">
          <cell r="A6892" t="str">
            <v>ME</v>
          </cell>
          <cell r="F6892">
            <v>2013</v>
          </cell>
          <cell r="N6892">
            <v>514255.43699999998</v>
          </cell>
          <cell r="R6892">
            <v>8653299.4289999995</v>
          </cell>
          <cell r="S6892" t="str">
            <v>Natural Gas</v>
          </cell>
        </row>
        <row r="6893">
          <cell r="A6893" t="str">
            <v>ME</v>
          </cell>
          <cell r="F6893">
            <v>2014</v>
          </cell>
          <cell r="N6893">
            <v>421832.99</v>
          </cell>
          <cell r="R6893">
            <v>7098192.7240000004</v>
          </cell>
          <cell r="S6893" t="str">
            <v>Natural Gas</v>
          </cell>
        </row>
        <row r="6894">
          <cell r="A6894" t="str">
            <v>ME</v>
          </cell>
          <cell r="F6894">
            <v>2015</v>
          </cell>
          <cell r="N6894">
            <v>370426.96799999999</v>
          </cell>
          <cell r="R6894">
            <v>6233107.6780000003</v>
          </cell>
          <cell r="S6894" t="str">
            <v>Natural Gas</v>
          </cell>
        </row>
        <row r="6895">
          <cell r="A6895" t="str">
            <v>ME</v>
          </cell>
          <cell r="F6895">
            <v>2016</v>
          </cell>
          <cell r="N6895">
            <v>465702.86099999998</v>
          </cell>
          <cell r="R6895">
            <v>7836320.7949999999</v>
          </cell>
          <cell r="S6895" t="str">
            <v>Natural Gas</v>
          </cell>
        </row>
        <row r="6896">
          <cell r="A6896" t="str">
            <v>ME</v>
          </cell>
          <cell r="F6896">
            <v>2017</v>
          </cell>
          <cell r="N6896">
            <v>310266.99599999998</v>
          </cell>
          <cell r="R6896">
            <v>5220838.5310000004</v>
          </cell>
          <cell r="S6896" t="str">
            <v>Natural Gas</v>
          </cell>
        </row>
        <row r="6897">
          <cell r="A6897" t="str">
            <v>ME</v>
          </cell>
          <cell r="F6897">
            <v>2018</v>
          </cell>
          <cell r="N6897">
            <v>320720.61800000002</v>
          </cell>
          <cell r="R6897">
            <v>5396757.3779999996</v>
          </cell>
          <cell r="S6897" t="str">
            <v>Natural Gas</v>
          </cell>
        </row>
        <row r="6898">
          <cell r="A6898" t="str">
            <v>ME</v>
          </cell>
          <cell r="F6898">
            <v>2019</v>
          </cell>
          <cell r="N6898">
            <v>194730.94099999999</v>
          </cell>
          <cell r="R6898">
            <v>3276746.9109999998</v>
          </cell>
          <cell r="S6898" t="str">
            <v>Natural Gas</v>
          </cell>
        </row>
        <row r="6899">
          <cell r="A6899" t="str">
            <v>ME</v>
          </cell>
          <cell r="F6899">
            <v>2020</v>
          </cell>
          <cell r="N6899">
            <v>203041.07500000001</v>
          </cell>
          <cell r="R6899">
            <v>3416575.4619999998</v>
          </cell>
          <cell r="S6899" t="str">
            <v>Natural Gas</v>
          </cell>
        </row>
        <row r="6900">
          <cell r="A6900" t="str">
            <v>ME</v>
          </cell>
          <cell r="F6900">
            <v>2021</v>
          </cell>
          <cell r="N6900">
            <v>372011.09899999999</v>
          </cell>
          <cell r="R6900">
            <v>6259755.5190000003</v>
          </cell>
          <cell r="S6900" t="str">
            <v>Natural Gas</v>
          </cell>
        </row>
        <row r="6901">
          <cell r="A6901" t="str">
            <v>ME</v>
          </cell>
          <cell r="F6901">
            <v>2022</v>
          </cell>
          <cell r="N6901">
            <v>565574.88199999998</v>
          </cell>
          <cell r="R6901">
            <v>9516885.0710000005</v>
          </cell>
          <cell r="S6901" t="str">
            <v>Natural Gas</v>
          </cell>
        </row>
        <row r="6902">
          <cell r="A6902" t="str">
            <v>ME</v>
          </cell>
          <cell r="F6902">
            <v>2023</v>
          </cell>
          <cell r="N6902">
            <v>522584.15500000003</v>
          </cell>
          <cell r="R6902">
            <v>8793409.8029999994</v>
          </cell>
          <cell r="S6902" t="str">
            <v>Natural Gas</v>
          </cell>
        </row>
        <row r="6903">
          <cell r="A6903" t="str">
            <v>ME</v>
          </cell>
          <cell r="F6903">
            <v>2009</v>
          </cell>
          <cell r="N6903">
            <v>486937.79499999998</v>
          </cell>
          <cell r="R6903">
            <v>8193695.898</v>
          </cell>
          <cell r="S6903" t="str">
            <v>Natural Gas</v>
          </cell>
        </row>
        <row r="6904">
          <cell r="A6904" t="str">
            <v>ME</v>
          </cell>
          <cell r="F6904">
            <v>2010</v>
          </cell>
          <cell r="N6904">
            <v>580018.40500000003</v>
          </cell>
          <cell r="R6904">
            <v>9759975.8900000006</v>
          </cell>
          <cell r="S6904" t="str">
            <v>Natural Gas</v>
          </cell>
        </row>
        <row r="6905">
          <cell r="A6905" t="str">
            <v>ME</v>
          </cell>
          <cell r="F6905">
            <v>2011</v>
          </cell>
          <cell r="N6905">
            <v>597094.98800000001</v>
          </cell>
          <cell r="R6905">
            <v>10047252.967</v>
          </cell>
          <cell r="S6905" t="str">
            <v>Natural Gas</v>
          </cell>
        </row>
        <row r="6906">
          <cell r="A6906" t="str">
            <v>ME</v>
          </cell>
          <cell r="F6906">
            <v>2012</v>
          </cell>
          <cell r="N6906">
            <v>487859.12</v>
          </cell>
          <cell r="R6906">
            <v>8209177.9749999996</v>
          </cell>
          <cell r="S6906" t="str">
            <v>Natural Gas</v>
          </cell>
        </row>
        <row r="6907">
          <cell r="A6907" t="str">
            <v>ME</v>
          </cell>
          <cell r="F6907">
            <v>2013</v>
          </cell>
          <cell r="N6907">
            <v>496826.527</v>
          </cell>
          <cell r="R6907">
            <v>8360038.0499999998</v>
          </cell>
          <cell r="S6907" t="str">
            <v>Natural Gas</v>
          </cell>
        </row>
        <row r="6908">
          <cell r="A6908" t="str">
            <v>ME</v>
          </cell>
          <cell r="F6908">
            <v>2014</v>
          </cell>
          <cell r="N6908">
            <v>353760.18</v>
          </cell>
          <cell r="R6908">
            <v>5952673.6399999997</v>
          </cell>
          <cell r="S6908" t="str">
            <v>Natural Gas</v>
          </cell>
        </row>
        <row r="6909">
          <cell r="A6909" t="str">
            <v>ME</v>
          </cell>
          <cell r="F6909">
            <v>2015</v>
          </cell>
          <cell r="N6909">
            <v>407982.58600000001</v>
          </cell>
          <cell r="R6909">
            <v>6865051.8109999998</v>
          </cell>
          <cell r="S6909" t="str">
            <v>Natural Gas</v>
          </cell>
        </row>
        <row r="6910">
          <cell r="A6910" t="str">
            <v>ME</v>
          </cell>
          <cell r="F6910">
            <v>2016</v>
          </cell>
          <cell r="N6910">
            <v>451289.95799999998</v>
          </cell>
          <cell r="R6910">
            <v>7593874.4060000004</v>
          </cell>
          <cell r="S6910" t="str">
            <v>Natural Gas</v>
          </cell>
        </row>
        <row r="6911">
          <cell r="A6911" t="str">
            <v>ME</v>
          </cell>
          <cell r="F6911">
            <v>2017</v>
          </cell>
          <cell r="N6911">
            <v>261892.79500000001</v>
          </cell>
          <cell r="R6911">
            <v>4406867.4560000002</v>
          </cell>
          <cell r="S6911" t="str">
            <v>Natural Gas</v>
          </cell>
        </row>
        <row r="6912">
          <cell r="A6912" t="str">
            <v>ME</v>
          </cell>
          <cell r="F6912">
            <v>2018</v>
          </cell>
          <cell r="N6912">
            <v>295454.41600000003</v>
          </cell>
          <cell r="R6912">
            <v>4971576.5650000004</v>
          </cell>
          <cell r="S6912" t="str">
            <v>Natural Gas</v>
          </cell>
        </row>
        <row r="6913">
          <cell r="A6913" t="str">
            <v>ME</v>
          </cell>
          <cell r="F6913">
            <v>2019</v>
          </cell>
          <cell r="N6913">
            <v>196091.842</v>
          </cell>
          <cell r="R6913">
            <v>3299593.0440000002</v>
          </cell>
          <cell r="S6913" t="str">
            <v>Natural Gas</v>
          </cell>
        </row>
        <row r="6914">
          <cell r="A6914" t="str">
            <v>ME</v>
          </cell>
          <cell r="F6914">
            <v>2020</v>
          </cell>
          <cell r="N6914">
            <v>210649.76</v>
          </cell>
          <cell r="R6914">
            <v>3544601.5830000001</v>
          </cell>
          <cell r="S6914" t="str">
            <v>Natural Gas</v>
          </cell>
        </row>
        <row r="6915">
          <cell r="A6915" t="str">
            <v>ME</v>
          </cell>
          <cell r="F6915">
            <v>2021</v>
          </cell>
          <cell r="N6915">
            <v>398999.38799999998</v>
          </cell>
          <cell r="R6915">
            <v>6713914.2029999997</v>
          </cell>
          <cell r="S6915" t="str">
            <v>Natural Gas</v>
          </cell>
        </row>
        <row r="6916">
          <cell r="A6916" t="str">
            <v>ME</v>
          </cell>
          <cell r="F6916">
            <v>2022</v>
          </cell>
          <cell r="N6916">
            <v>446536.636</v>
          </cell>
          <cell r="R6916">
            <v>7513915.1160000004</v>
          </cell>
          <cell r="S6916" t="str">
            <v>Natural Gas</v>
          </cell>
        </row>
        <row r="6917">
          <cell r="A6917" t="str">
            <v>ME</v>
          </cell>
          <cell r="F6917">
            <v>2023</v>
          </cell>
          <cell r="N6917">
            <v>434247.01400000002</v>
          </cell>
          <cell r="R6917">
            <v>7307081.2089999998</v>
          </cell>
          <cell r="S6917" t="str">
            <v>Natural Gas</v>
          </cell>
        </row>
        <row r="6918">
          <cell r="A6918" t="str">
            <v>PA</v>
          </cell>
          <cell r="F6918">
            <v>2022</v>
          </cell>
          <cell r="N6918">
            <v>870033.72499999998</v>
          </cell>
          <cell r="R6918">
            <v>14639948.408</v>
          </cell>
          <cell r="S6918" t="str">
            <v>Natural Gas</v>
          </cell>
        </row>
        <row r="6919">
          <cell r="A6919" t="str">
            <v>PA</v>
          </cell>
          <cell r="F6919">
            <v>2023</v>
          </cell>
          <cell r="N6919">
            <v>754982.87199999997</v>
          </cell>
          <cell r="R6919">
            <v>12703998.68</v>
          </cell>
          <cell r="S6919" t="str">
            <v>Natural Gas</v>
          </cell>
        </row>
        <row r="6920">
          <cell r="A6920" t="str">
            <v>PA</v>
          </cell>
          <cell r="F6920">
            <v>2022</v>
          </cell>
          <cell r="N6920">
            <v>787407.63199999998</v>
          </cell>
          <cell r="R6920">
            <v>13249667.505000001</v>
          </cell>
          <cell r="S6920" t="str">
            <v>Natural Gas</v>
          </cell>
        </row>
        <row r="6921">
          <cell r="A6921" t="str">
            <v>PA</v>
          </cell>
          <cell r="F6921">
            <v>2023</v>
          </cell>
          <cell r="N6921">
            <v>751989.152</v>
          </cell>
          <cell r="R6921">
            <v>12653649.700999999</v>
          </cell>
          <cell r="S6921" t="str">
            <v>Natural Gas</v>
          </cell>
        </row>
        <row r="6922">
          <cell r="A6922" t="str">
            <v>PA</v>
          </cell>
          <cell r="F6922">
            <v>2022</v>
          </cell>
          <cell r="N6922">
            <v>785237.47499999998</v>
          </cell>
          <cell r="R6922">
            <v>13213189.044</v>
          </cell>
          <cell r="S6922" t="str">
            <v>Natural Gas</v>
          </cell>
        </row>
        <row r="6923">
          <cell r="A6923" t="str">
            <v>PA</v>
          </cell>
          <cell r="F6923">
            <v>2023</v>
          </cell>
          <cell r="N6923">
            <v>881790.96799999999</v>
          </cell>
          <cell r="R6923">
            <v>14837779.248</v>
          </cell>
          <cell r="S6923" t="str">
            <v>Natural Gas</v>
          </cell>
        </row>
        <row r="6924">
          <cell r="A6924" t="str">
            <v>PA</v>
          </cell>
          <cell r="F6924">
            <v>2022</v>
          </cell>
          <cell r="N6924">
            <v>811033.07499999995</v>
          </cell>
          <cell r="R6924">
            <v>13647189.528000001</v>
          </cell>
          <cell r="S6924" t="str">
            <v>Natural Gas</v>
          </cell>
        </row>
        <row r="6925">
          <cell r="A6925" t="str">
            <v>PA</v>
          </cell>
          <cell r="F6925">
            <v>2023</v>
          </cell>
          <cell r="N6925">
            <v>903911.39500000002</v>
          </cell>
          <cell r="R6925">
            <v>15209989.800000001</v>
          </cell>
          <cell r="S6925" t="str">
            <v>Natural Gas</v>
          </cell>
        </row>
        <row r="6926">
          <cell r="A6926" t="str">
            <v>MA</v>
          </cell>
          <cell r="F6926">
            <v>2009</v>
          </cell>
          <cell r="N6926">
            <v>723257.13899999997</v>
          </cell>
          <cell r="R6926">
            <v>12170179.732999999</v>
          </cell>
          <cell r="S6926" t="str">
            <v>Natural Gas</v>
          </cell>
        </row>
        <row r="6927">
          <cell r="A6927" t="str">
            <v>MA</v>
          </cell>
          <cell r="F6927">
            <v>2010</v>
          </cell>
          <cell r="N6927">
            <v>849219.86399999994</v>
          </cell>
          <cell r="R6927">
            <v>14289753.955</v>
          </cell>
          <cell r="S6927" t="str">
            <v>Natural Gas</v>
          </cell>
        </row>
        <row r="6928">
          <cell r="A6928" t="str">
            <v>MA</v>
          </cell>
          <cell r="F6928">
            <v>2011</v>
          </cell>
          <cell r="N6928">
            <v>995493.13699999999</v>
          </cell>
          <cell r="R6928">
            <v>16751080.654999999</v>
          </cell>
          <cell r="S6928" t="str">
            <v>Natural Gas</v>
          </cell>
        </row>
        <row r="6929">
          <cell r="A6929" t="str">
            <v>MA</v>
          </cell>
          <cell r="F6929">
            <v>2012</v>
          </cell>
          <cell r="N6929">
            <v>854572.76599999995</v>
          </cell>
          <cell r="R6929">
            <v>14379743.864</v>
          </cell>
          <cell r="S6929" t="str">
            <v>Natural Gas</v>
          </cell>
        </row>
        <row r="6930">
          <cell r="A6930" t="str">
            <v>MA</v>
          </cell>
          <cell r="F6930">
            <v>2013</v>
          </cell>
          <cell r="N6930">
            <v>795017.97100000002</v>
          </cell>
          <cell r="R6930">
            <v>13377636.66</v>
          </cell>
          <cell r="S6930" t="str">
            <v>Natural Gas</v>
          </cell>
        </row>
        <row r="6931">
          <cell r="A6931" t="str">
            <v>MA</v>
          </cell>
          <cell r="F6931">
            <v>2014</v>
          </cell>
          <cell r="N6931">
            <v>881102.05900000001</v>
          </cell>
          <cell r="R6931">
            <v>14826289.773</v>
          </cell>
          <cell r="S6931" t="str">
            <v>Natural Gas</v>
          </cell>
        </row>
        <row r="6932">
          <cell r="A6932" t="str">
            <v>MA</v>
          </cell>
          <cell r="F6932">
            <v>2015</v>
          </cell>
          <cell r="N6932">
            <v>751778.79299999995</v>
          </cell>
          <cell r="R6932">
            <v>12639307.264</v>
          </cell>
          <cell r="S6932" t="str">
            <v>Natural Gas</v>
          </cell>
        </row>
        <row r="6933">
          <cell r="A6933" t="str">
            <v>MA</v>
          </cell>
          <cell r="F6933">
            <v>2016</v>
          </cell>
          <cell r="N6933">
            <v>751525.14099999995</v>
          </cell>
          <cell r="R6933">
            <v>12644362.245999999</v>
          </cell>
          <cell r="S6933" t="str">
            <v>Natural Gas</v>
          </cell>
        </row>
        <row r="6934">
          <cell r="A6934" t="str">
            <v>MA</v>
          </cell>
          <cell r="F6934">
            <v>2017</v>
          </cell>
          <cell r="N6934">
            <v>869266.25899999996</v>
          </cell>
          <cell r="R6934">
            <v>14580729.470000001</v>
          </cell>
          <cell r="S6934" t="str">
            <v>Natural Gas</v>
          </cell>
        </row>
        <row r="6935">
          <cell r="A6935" t="str">
            <v>MA</v>
          </cell>
          <cell r="F6935">
            <v>2018</v>
          </cell>
          <cell r="N6935">
            <v>772201.03300000005</v>
          </cell>
          <cell r="R6935">
            <v>12879862.183</v>
          </cell>
          <cell r="S6935" t="str">
            <v>Natural Gas</v>
          </cell>
        </row>
        <row r="6936">
          <cell r="A6936" t="str">
            <v>MA</v>
          </cell>
          <cell r="F6936">
            <v>2019</v>
          </cell>
          <cell r="N6936">
            <v>1023164.231</v>
          </cell>
          <cell r="R6936">
            <v>17206138.238000002</v>
          </cell>
          <cell r="S6936" t="str">
            <v>Natural Gas</v>
          </cell>
        </row>
        <row r="6937">
          <cell r="A6937" t="str">
            <v>MA</v>
          </cell>
          <cell r="F6937">
            <v>2020</v>
          </cell>
          <cell r="N6937">
            <v>653186.08100000001</v>
          </cell>
          <cell r="R6937">
            <v>10988852.062999999</v>
          </cell>
          <cell r="S6937" t="str">
            <v>Natural Gas</v>
          </cell>
        </row>
        <row r="6938">
          <cell r="A6938" t="str">
            <v>MA</v>
          </cell>
          <cell r="F6938">
            <v>2021</v>
          </cell>
          <cell r="N6938">
            <v>689662.78</v>
          </cell>
          <cell r="R6938">
            <v>11591527.539000001</v>
          </cell>
          <cell r="S6938" t="str">
            <v>Natural Gas</v>
          </cell>
        </row>
        <row r="6939">
          <cell r="A6939" t="str">
            <v>MA</v>
          </cell>
          <cell r="F6939">
            <v>2022</v>
          </cell>
          <cell r="N6939">
            <v>745883.56599999999</v>
          </cell>
          <cell r="R6939">
            <v>12090231.77</v>
          </cell>
          <cell r="S6939" t="str">
            <v>Natural Gas</v>
          </cell>
        </row>
        <row r="6940">
          <cell r="A6940" t="str">
            <v>MA</v>
          </cell>
          <cell r="F6940">
            <v>2023</v>
          </cell>
          <cell r="N6940">
            <v>370617.19900000002</v>
          </cell>
          <cell r="R6940">
            <v>6234431.1840000004</v>
          </cell>
          <cell r="S6940" t="str">
            <v>Natural Gas</v>
          </cell>
        </row>
        <row r="6941">
          <cell r="A6941" t="str">
            <v>MA</v>
          </cell>
          <cell r="F6941">
            <v>2009</v>
          </cell>
          <cell r="N6941">
            <v>589331.40099999995</v>
          </cell>
          <cell r="R6941">
            <v>9916616.4509999994</v>
          </cell>
          <cell r="S6941" t="str">
            <v>Natural Gas</v>
          </cell>
        </row>
        <row r="6942">
          <cell r="A6942" t="str">
            <v>MA</v>
          </cell>
          <cell r="F6942">
            <v>2010</v>
          </cell>
          <cell r="N6942">
            <v>873208.50399999996</v>
          </cell>
          <cell r="R6942">
            <v>14693347.638</v>
          </cell>
          <cell r="S6942" t="str">
            <v>Natural Gas</v>
          </cell>
        </row>
        <row r="6943">
          <cell r="A6943" t="str">
            <v>MA</v>
          </cell>
          <cell r="F6943">
            <v>2011</v>
          </cell>
          <cell r="N6943">
            <v>1022268.393</v>
          </cell>
          <cell r="R6943">
            <v>17201616.934999999</v>
          </cell>
          <cell r="S6943" t="str">
            <v>Natural Gas</v>
          </cell>
        </row>
        <row r="6944">
          <cell r="A6944" t="str">
            <v>MA</v>
          </cell>
          <cell r="F6944">
            <v>2012</v>
          </cell>
          <cell r="N6944">
            <v>877971.20600000001</v>
          </cell>
          <cell r="R6944">
            <v>14773565.043</v>
          </cell>
          <cell r="S6944" t="str">
            <v>Natural Gas</v>
          </cell>
        </row>
        <row r="6945">
          <cell r="A6945" t="str">
            <v>MA</v>
          </cell>
          <cell r="F6945">
            <v>2013</v>
          </cell>
          <cell r="N6945">
            <v>845231.57499999995</v>
          </cell>
          <cell r="R6945">
            <v>14222662.997</v>
          </cell>
          <cell r="S6945" t="str">
            <v>Natural Gas</v>
          </cell>
        </row>
        <row r="6946">
          <cell r="A6946" t="str">
            <v>MA</v>
          </cell>
          <cell r="F6946">
            <v>2014</v>
          </cell>
          <cell r="N6946">
            <v>823720.28200000001</v>
          </cell>
          <cell r="R6946">
            <v>13845708.893999999</v>
          </cell>
          <cell r="S6946" t="str">
            <v>Natural Gas</v>
          </cell>
        </row>
        <row r="6947">
          <cell r="A6947" t="str">
            <v>MA</v>
          </cell>
          <cell r="F6947">
            <v>2015</v>
          </cell>
          <cell r="N6947">
            <v>891660.22199999995</v>
          </cell>
          <cell r="R6947">
            <v>14792080.961999999</v>
          </cell>
          <cell r="S6947" t="str">
            <v>Natural Gas</v>
          </cell>
        </row>
        <row r="6948">
          <cell r="A6948" t="str">
            <v>MA</v>
          </cell>
          <cell r="F6948">
            <v>2016</v>
          </cell>
          <cell r="N6948">
            <v>906998.1</v>
          </cell>
          <cell r="R6948">
            <v>15256997.773</v>
          </cell>
          <cell r="S6948" t="str">
            <v>Natural Gas</v>
          </cell>
        </row>
        <row r="6949">
          <cell r="A6949" t="str">
            <v>MA</v>
          </cell>
          <cell r="F6949">
            <v>2017</v>
          </cell>
          <cell r="N6949">
            <v>1027579.763</v>
          </cell>
          <cell r="R6949">
            <v>17284136.412</v>
          </cell>
          <cell r="S6949" t="str">
            <v>Natural Gas</v>
          </cell>
        </row>
        <row r="6950">
          <cell r="A6950" t="str">
            <v>MA</v>
          </cell>
          <cell r="F6950">
            <v>2018</v>
          </cell>
          <cell r="N6950">
            <v>674336.51500000001</v>
          </cell>
          <cell r="R6950">
            <v>11339616.09</v>
          </cell>
          <cell r="S6950" t="str">
            <v>Natural Gas</v>
          </cell>
        </row>
        <row r="6951">
          <cell r="A6951" t="str">
            <v>MA</v>
          </cell>
          <cell r="F6951">
            <v>2019</v>
          </cell>
          <cell r="N6951">
            <v>919723.33600000001</v>
          </cell>
          <cell r="R6951">
            <v>15474646.043</v>
          </cell>
          <cell r="S6951" t="str">
            <v>Natural Gas</v>
          </cell>
        </row>
        <row r="6952">
          <cell r="A6952" t="str">
            <v>MA</v>
          </cell>
          <cell r="F6952">
            <v>2020</v>
          </cell>
          <cell r="N6952">
            <v>822659.02300000004</v>
          </cell>
          <cell r="R6952">
            <v>13827039.718</v>
          </cell>
          <cell r="S6952" t="str">
            <v>Natural Gas</v>
          </cell>
        </row>
        <row r="6953">
          <cell r="A6953" t="str">
            <v>MA</v>
          </cell>
          <cell r="F6953">
            <v>2021</v>
          </cell>
          <cell r="N6953">
            <v>872103.60400000005</v>
          </cell>
          <cell r="R6953">
            <v>14663598.062000001</v>
          </cell>
          <cell r="S6953" t="str">
            <v>Natural Gas</v>
          </cell>
        </row>
        <row r="6954">
          <cell r="A6954" t="str">
            <v>MA</v>
          </cell>
          <cell r="F6954">
            <v>2022</v>
          </cell>
          <cell r="N6954">
            <v>806459.13600000006</v>
          </cell>
          <cell r="R6954">
            <v>13284208.285</v>
          </cell>
          <cell r="S6954" t="str">
            <v>Natural Gas</v>
          </cell>
        </row>
        <row r="6955">
          <cell r="A6955" t="str">
            <v>MA</v>
          </cell>
          <cell r="F6955">
            <v>2023</v>
          </cell>
          <cell r="N6955">
            <v>603794.51800000004</v>
          </cell>
          <cell r="R6955">
            <v>10148106.093</v>
          </cell>
          <cell r="S6955" t="str">
            <v>Natural Gas</v>
          </cell>
        </row>
        <row r="6956">
          <cell r="A6956" t="str">
            <v>PA</v>
          </cell>
          <cell r="F6956">
            <v>2022</v>
          </cell>
          <cell r="N6956">
            <v>1138300.6410000001</v>
          </cell>
          <cell r="R6956">
            <v>19154017.245999999</v>
          </cell>
          <cell r="S6956" t="str">
            <v>Natural Gas</v>
          </cell>
        </row>
        <row r="6957">
          <cell r="A6957" t="str">
            <v>PA</v>
          </cell>
          <cell r="F6957">
            <v>2023</v>
          </cell>
          <cell r="N6957">
            <v>923545.03700000001</v>
          </cell>
          <cell r="R6957">
            <v>15540359.352</v>
          </cell>
          <cell r="S6957" t="str">
            <v>Natural Gas</v>
          </cell>
        </row>
        <row r="6958">
          <cell r="A6958" t="str">
            <v>PA</v>
          </cell>
          <cell r="F6958">
            <v>2022</v>
          </cell>
          <cell r="N6958">
            <v>1116455.5719999999</v>
          </cell>
          <cell r="R6958">
            <v>18786534.625999998</v>
          </cell>
          <cell r="S6958" t="str">
            <v>Natural Gas</v>
          </cell>
        </row>
        <row r="6959">
          <cell r="A6959" t="str">
            <v>PA</v>
          </cell>
          <cell r="F6959">
            <v>2023</v>
          </cell>
          <cell r="N6959">
            <v>923072.37199999997</v>
          </cell>
          <cell r="R6959">
            <v>15532469.628</v>
          </cell>
          <cell r="S6959" t="str">
            <v>Natural Gas</v>
          </cell>
        </row>
        <row r="6960">
          <cell r="A6960" t="str">
            <v>PA</v>
          </cell>
          <cell r="F6960">
            <v>2022</v>
          </cell>
          <cell r="N6960">
            <v>202529.09299999999</v>
          </cell>
          <cell r="R6960">
            <v>3400298.608</v>
          </cell>
          <cell r="S6960" t="str">
            <v>Natural Gas</v>
          </cell>
        </row>
        <row r="6961">
          <cell r="A6961" t="str">
            <v>PA</v>
          </cell>
          <cell r="F6961">
            <v>2023</v>
          </cell>
          <cell r="N6961">
            <v>152975.20699999999</v>
          </cell>
          <cell r="R6961">
            <v>2571389.0410000002</v>
          </cell>
          <cell r="S6961" t="str">
            <v>Natural Gas</v>
          </cell>
        </row>
        <row r="6962">
          <cell r="A6962" t="str">
            <v>PA</v>
          </cell>
          <cell r="F6962">
            <v>2022</v>
          </cell>
          <cell r="N6962">
            <v>217183.636</v>
          </cell>
          <cell r="R6962">
            <v>3631955.7119999998</v>
          </cell>
          <cell r="S6962" t="str">
            <v>Natural Gas</v>
          </cell>
        </row>
        <row r="6963">
          <cell r="A6963" t="str">
            <v>PA</v>
          </cell>
          <cell r="F6963">
            <v>2023</v>
          </cell>
          <cell r="N6963">
            <v>178481.54399999999</v>
          </cell>
          <cell r="R6963">
            <v>3001922.963</v>
          </cell>
          <cell r="S6963" t="str">
            <v>Natural Gas</v>
          </cell>
        </row>
        <row r="6964">
          <cell r="A6964" t="str">
            <v>PA</v>
          </cell>
          <cell r="F6964">
            <v>2022</v>
          </cell>
          <cell r="N6964">
            <v>195303.15299999999</v>
          </cell>
          <cell r="R6964">
            <v>3284014.023</v>
          </cell>
          <cell r="S6964" t="str">
            <v>Natural Gas</v>
          </cell>
        </row>
        <row r="6965">
          <cell r="A6965" t="str">
            <v>PA</v>
          </cell>
          <cell r="F6965">
            <v>2023</v>
          </cell>
          <cell r="N6965">
            <v>169846.22700000001</v>
          </cell>
          <cell r="R6965">
            <v>2856084.2280000001</v>
          </cell>
          <cell r="S6965" t="str">
            <v>Natural Gas</v>
          </cell>
        </row>
        <row r="6966">
          <cell r="A6966" t="str">
            <v>PA</v>
          </cell>
          <cell r="F6966">
            <v>2022</v>
          </cell>
          <cell r="N6966">
            <v>197904.323</v>
          </cell>
          <cell r="R6966">
            <v>3308517.8539999998</v>
          </cell>
          <cell r="S6966" t="str">
            <v>Natural Gas</v>
          </cell>
        </row>
        <row r="6967">
          <cell r="A6967" t="str">
            <v>PA</v>
          </cell>
          <cell r="F6967">
            <v>2023</v>
          </cell>
          <cell r="N6967">
            <v>189398.78599999999</v>
          </cell>
          <cell r="R6967">
            <v>3183048.611</v>
          </cell>
          <cell r="S6967" t="str">
            <v>Natural Gas</v>
          </cell>
        </row>
        <row r="6968">
          <cell r="A6968" t="str">
            <v>NY</v>
          </cell>
          <cell r="F6968">
            <v>2009</v>
          </cell>
          <cell r="N6968">
            <v>677478.24899999995</v>
          </cell>
          <cell r="R6968">
            <v>11323542.866</v>
          </cell>
          <cell r="S6968" t="str">
            <v>Natural Gas</v>
          </cell>
        </row>
        <row r="6969">
          <cell r="A6969" t="str">
            <v>NY</v>
          </cell>
          <cell r="F6969">
            <v>2010</v>
          </cell>
          <cell r="N6969">
            <v>711368.53</v>
          </cell>
          <cell r="R6969">
            <v>11888402.256999999</v>
          </cell>
          <cell r="S6969" t="str">
            <v>Natural Gas</v>
          </cell>
        </row>
        <row r="6970">
          <cell r="A6970" t="str">
            <v>NY</v>
          </cell>
          <cell r="F6970">
            <v>2011</v>
          </cell>
          <cell r="N6970">
            <v>736588.79599999997</v>
          </cell>
          <cell r="R6970">
            <v>12348973.620999999</v>
          </cell>
          <cell r="S6970" t="str">
            <v>Natural Gas</v>
          </cell>
        </row>
        <row r="6971">
          <cell r="A6971" t="str">
            <v>NY</v>
          </cell>
          <cell r="F6971">
            <v>2012</v>
          </cell>
          <cell r="N6971">
            <v>669425.34600000002</v>
          </cell>
          <cell r="R6971">
            <v>11262136.411</v>
          </cell>
          <cell r="S6971" t="str">
            <v>Natural Gas</v>
          </cell>
        </row>
        <row r="6972">
          <cell r="A6972" t="str">
            <v>NY</v>
          </cell>
          <cell r="F6972">
            <v>2013</v>
          </cell>
          <cell r="N6972">
            <v>580983.99100000004</v>
          </cell>
          <cell r="R6972">
            <v>9738804.9829999991</v>
          </cell>
          <cell r="S6972" t="str">
            <v>Natural Gas</v>
          </cell>
        </row>
        <row r="6973">
          <cell r="A6973" t="str">
            <v>NY</v>
          </cell>
          <cell r="F6973">
            <v>2014</v>
          </cell>
          <cell r="N6973">
            <v>696638.11499999999</v>
          </cell>
          <cell r="R6973">
            <v>11619422</v>
          </cell>
          <cell r="S6973" t="str">
            <v>Natural Gas</v>
          </cell>
        </row>
        <row r="6974">
          <cell r="A6974" t="str">
            <v>NY</v>
          </cell>
          <cell r="F6974">
            <v>2015</v>
          </cell>
          <cell r="N6974">
            <v>732966.09699999995</v>
          </cell>
          <cell r="R6974">
            <v>12138519.687000001</v>
          </cell>
          <cell r="S6974" t="str">
            <v>Natural Gas</v>
          </cell>
        </row>
        <row r="6975">
          <cell r="A6975" t="str">
            <v>NY</v>
          </cell>
          <cell r="F6975">
            <v>2016</v>
          </cell>
          <cell r="N6975">
            <v>694277.61600000004</v>
          </cell>
          <cell r="R6975">
            <v>11631141.460000001</v>
          </cell>
          <cell r="S6975" t="str">
            <v>Natural Gas</v>
          </cell>
        </row>
        <row r="6976">
          <cell r="A6976" t="str">
            <v>NY</v>
          </cell>
          <cell r="F6976">
            <v>2017</v>
          </cell>
          <cell r="N6976">
            <v>699824.321</v>
          </cell>
          <cell r="R6976">
            <v>11709714.301000001</v>
          </cell>
          <cell r="S6976" t="str">
            <v>Natural Gas</v>
          </cell>
        </row>
        <row r="6977">
          <cell r="A6977" t="str">
            <v>NY</v>
          </cell>
          <cell r="F6977">
            <v>2018</v>
          </cell>
          <cell r="N6977">
            <v>769883.09100000001</v>
          </cell>
          <cell r="R6977">
            <v>12807107.482999999</v>
          </cell>
          <cell r="S6977" t="str">
            <v>Natural Gas</v>
          </cell>
        </row>
        <row r="6978">
          <cell r="A6978" t="str">
            <v>NY</v>
          </cell>
          <cell r="F6978">
            <v>2019</v>
          </cell>
          <cell r="N6978">
            <v>721401.745</v>
          </cell>
          <cell r="R6978">
            <v>12065548.73</v>
          </cell>
          <cell r="S6978" t="str">
            <v>Natural Gas</v>
          </cell>
        </row>
        <row r="6979">
          <cell r="A6979" t="str">
            <v>NY</v>
          </cell>
          <cell r="F6979">
            <v>2020</v>
          </cell>
          <cell r="N6979">
            <v>557798.995</v>
          </cell>
          <cell r="R6979">
            <v>9385804.534</v>
          </cell>
          <cell r="S6979" t="str">
            <v>Natural Gas</v>
          </cell>
        </row>
        <row r="6980">
          <cell r="A6980" t="str">
            <v>NY</v>
          </cell>
          <cell r="F6980">
            <v>2021</v>
          </cell>
          <cell r="N6980">
            <v>641670.67500000005</v>
          </cell>
          <cell r="R6980">
            <v>10796997.191</v>
          </cell>
          <cell r="S6980" t="str">
            <v>Natural Gas</v>
          </cell>
        </row>
        <row r="6981">
          <cell r="A6981" t="str">
            <v>NY</v>
          </cell>
          <cell r="F6981">
            <v>2022</v>
          </cell>
          <cell r="N6981">
            <v>782916.45700000005</v>
          </cell>
          <cell r="R6981">
            <v>12953789.818</v>
          </cell>
          <cell r="S6981" t="str">
            <v>Natural Gas</v>
          </cell>
        </row>
        <row r="6982">
          <cell r="A6982" t="str">
            <v>NY</v>
          </cell>
          <cell r="F6982">
            <v>2023</v>
          </cell>
          <cell r="N6982">
            <v>851432.17599999998</v>
          </cell>
          <cell r="R6982">
            <v>14316552.071</v>
          </cell>
          <cell r="S6982" t="str">
            <v>Natural Gas</v>
          </cell>
        </row>
        <row r="6983">
          <cell r="A6983" t="str">
            <v>NY</v>
          </cell>
          <cell r="F6983">
            <v>2009</v>
          </cell>
          <cell r="N6983">
            <v>719811.30099999998</v>
          </cell>
          <cell r="R6983">
            <v>12100252.056</v>
          </cell>
          <cell r="S6983" t="str">
            <v>Natural Gas</v>
          </cell>
        </row>
        <row r="6984">
          <cell r="A6984" t="str">
            <v>NY</v>
          </cell>
          <cell r="F6984">
            <v>2010</v>
          </cell>
          <cell r="N6984">
            <v>694649.402</v>
          </cell>
          <cell r="R6984">
            <v>11671017.618000001</v>
          </cell>
          <cell r="S6984" t="str">
            <v>Natural Gas</v>
          </cell>
        </row>
        <row r="6985">
          <cell r="A6985" t="str">
            <v>NY</v>
          </cell>
          <cell r="F6985">
            <v>2011</v>
          </cell>
          <cell r="N6985">
            <v>726303.27899999998</v>
          </cell>
          <cell r="R6985">
            <v>12185051.684</v>
          </cell>
          <cell r="S6985" t="str">
            <v>Natural Gas</v>
          </cell>
        </row>
        <row r="6986">
          <cell r="A6986" t="str">
            <v>NY</v>
          </cell>
          <cell r="F6986">
            <v>2012</v>
          </cell>
          <cell r="N6986">
            <v>758133.03</v>
          </cell>
          <cell r="R6986">
            <v>12756844.67</v>
          </cell>
          <cell r="S6986" t="str">
            <v>Natural Gas</v>
          </cell>
        </row>
        <row r="6987">
          <cell r="A6987" t="str">
            <v>NY</v>
          </cell>
          <cell r="F6987">
            <v>2013</v>
          </cell>
          <cell r="N6987">
            <v>572693.66599999997</v>
          </cell>
          <cell r="R6987">
            <v>9636544.9470000006</v>
          </cell>
          <cell r="S6987" t="str">
            <v>Natural Gas</v>
          </cell>
        </row>
        <row r="6988">
          <cell r="A6988" t="str">
            <v>NY</v>
          </cell>
          <cell r="F6988">
            <v>2014</v>
          </cell>
          <cell r="N6988">
            <v>745261.24699999997</v>
          </cell>
          <cell r="R6988">
            <v>12385819.059</v>
          </cell>
          <cell r="S6988" t="str">
            <v>Natural Gas</v>
          </cell>
        </row>
        <row r="6989">
          <cell r="A6989" t="str">
            <v>NY</v>
          </cell>
          <cell r="F6989">
            <v>2015</v>
          </cell>
          <cell r="N6989">
            <v>708235.22100000002</v>
          </cell>
          <cell r="R6989">
            <v>11756648.878</v>
          </cell>
          <cell r="S6989" t="str">
            <v>Natural Gas</v>
          </cell>
        </row>
        <row r="6990">
          <cell r="A6990" t="str">
            <v>NY</v>
          </cell>
          <cell r="F6990">
            <v>2016</v>
          </cell>
          <cell r="N6990">
            <v>714751.07900000003</v>
          </cell>
          <cell r="R6990">
            <v>12015542.716</v>
          </cell>
          <cell r="S6990" t="str">
            <v>Natural Gas</v>
          </cell>
        </row>
        <row r="6991">
          <cell r="A6991" t="str">
            <v>NY</v>
          </cell>
          <cell r="F6991">
            <v>2017</v>
          </cell>
          <cell r="N6991">
            <v>693473.228</v>
          </cell>
          <cell r="R6991">
            <v>11651915.296</v>
          </cell>
          <cell r="S6991" t="str">
            <v>Natural Gas</v>
          </cell>
        </row>
        <row r="6992">
          <cell r="A6992" t="str">
            <v>NY</v>
          </cell>
          <cell r="F6992">
            <v>2018</v>
          </cell>
          <cell r="N6992">
            <v>779948.19700000004</v>
          </cell>
          <cell r="R6992">
            <v>12959127.574999999</v>
          </cell>
          <cell r="S6992" t="str">
            <v>Natural Gas</v>
          </cell>
        </row>
        <row r="6993">
          <cell r="A6993" t="str">
            <v>NY</v>
          </cell>
          <cell r="F6993">
            <v>2019</v>
          </cell>
          <cell r="N6993">
            <v>675677.70900000003</v>
          </cell>
          <cell r="R6993">
            <v>11329592.093</v>
          </cell>
          <cell r="S6993" t="str">
            <v>Natural Gas</v>
          </cell>
        </row>
        <row r="6994">
          <cell r="A6994" t="str">
            <v>NY</v>
          </cell>
          <cell r="F6994">
            <v>2020</v>
          </cell>
          <cell r="N6994">
            <v>542735.64500000002</v>
          </cell>
          <cell r="R6994">
            <v>9132081.2699999996</v>
          </cell>
          <cell r="S6994" t="str">
            <v>Natural Gas</v>
          </cell>
        </row>
        <row r="6995">
          <cell r="A6995" t="str">
            <v>NY</v>
          </cell>
          <cell r="F6995">
            <v>2021</v>
          </cell>
          <cell r="N6995">
            <v>625244.54099999997</v>
          </cell>
          <cell r="R6995">
            <v>10518749.799000001</v>
          </cell>
          <cell r="S6995" t="str">
            <v>Natural Gas</v>
          </cell>
        </row>
        <row r="6996">
          <cell r="A6996" t="str">
            <v>NY</v>
          </cell>
          <cell r="F6996">
            <v>2022</v>
          </cell>
          <cell r="N6996">
            <v>750193.26500000001</v>
          </cell>
          <cell r="R6996">
            <v>12399171.557</v>
          </cell>
          <cell r="S6996" t="str">
            <v>Natural Gas</v>
          </cell>
        </row>
        <row r="6997">
          <cell r="A6997" t="str">
            <v>NY</v>
          </cell>
          <cell r="F6997">
            <v>2023</v>
          </cell>
          <cell r="N6997">
            <v>846473.32</v>
          </cell>
          <cell r="R6997">
            <v>14232714.290999999</v>
          </cell>
          <cell r="S6997" t="str">
            <v>Natural Gas</v>
          </cell>
        </row>
        <row r="6998">
          <cell r="A6998" t="str">
            <v>NY</v>
          </cell>
          <cell r="F6998">
            <v>2011</v>
          </cell>
          <cell r="N6998">
            <v>336224.88199999998</v>
          </cell>
          <cell r="R6998">
            <v>5657597.1610000003</v>
          </cell>
          <cell r="S6998" t="str">
            <v>Natural Gas</v>
          </cell>
        </row>
        <row r="6999">
          <cell r="A6999" t="str">
            <v>NY</v>
          </cell>
          <cell r="F6999">
            <v>2012</v>
          </cell>
          <cell r="N6999">
            <v>715323.65899999999</v>
          </cell>
          <cell r="R6999">
            <v>12036730.181</v>
          </cell>
          <cell r="S6999" t="str">
            <v>Natural Gas</v>
          </cell>
        </row>
        <row r="7000">
          <cell r="A7000" t="str">
            <v>NY</v>
          </cell>
          <cell r="F7000">
            <v>2013</v>
          </cell>
          <cell r="N7000">
            <v>636948.13600000006</v>
          </cell>
          <cell r="R7000">
            <v>10716558.99</v>
          </cell>
          <cell r="S7000" t="str">
            <v>Natural Gas</v>
          </cell>
        </row>
        <row r="7001">
          <cell r="A7001" t="str">
            <v>NY</v>
          </cell>
          <cell r="F7001">
            <v>2014</v>
          </cell>
          <cell r="N7001">
            <v>703111.11300000001</v>
          </cell>
          <cell r="R7001">
            <v>11646033.384</v>
          </cell>
          <cell r="S7001" t="str">
            <v>Natural Gas</v>
          </cell>
        </row>
        <row r="7002">
          <cell r="A7002" t="str">
            <v>NY</v>
          </cell>
          <cell r="F7002">
            <v>2015</v>
          </cell>
          <cell r="N7002">
            <v>730540.70700000005</v>
          </cell>
          <cell r="R7002">
            <v>12138763.24</v>
          </cell>
          <cell r="S7002" t="str">
            <v>Natural Gas</v>
          </cell>
        </row>
        <row r="7003">
          <cell r="A7003" t="str">
            <v>NY</v>
          </cell>
          <cell r="F7003">
            <v>2016</v>
          </cell>
          <cell r="N7003">
            <v>651603.26300000004</v>
          </cell>
          <cell r="R7003">
            <v>10951195.886</v>
          </cell>
          <cell r="S7003" t="str">
            <v>Natural Gas</v>
          </cell>
        </row>
        <row r="7004">
          <cell r="A7004" t="str">
            <v>NY</v>
          </cell>
          <cell r="F7004">
            <v>2017</v>
          </cell>
          <cell r="N7004">
            <v>579608.804</v>
          </cell>
          <cell r="R7004">
            <v>9736678.2449999992</v>
          </cell>
          <cell r="S7004" t="str">
            <v>Natural Gas</v>
          </cell>
        </row>
        <row r="7005">
          <cell r="A7005" t="str">
            <v>NY</v>
          </cell>
          <cell r="F7005">
            <v>2018</v>
          </cell>
          <cell r="N7005">
            <v>696997.88100000005</v>
          </cell>
          <cell r="R7005">
            <v>11542630.557</v>
          </cell>
          <cell r="S7005" t="str">
            <v>Natural Gas</v>
          </cell>
        </row>
        <row r="7006">
          <cell r="A7006" t="str">
            <v>NY</v>
          </cell>
          <cell r="F7006">
            <v>2019</v>
          </cell>
          <cell r="N7006">
            <v>646593.15700000001</v>
          </cell>
          <cell r="R7006">
            <v>10810683.311000001</v>
          </cell>
          <cell r="S7006" t="str">
            <v>Natural Gas</v>
          </cell>
        </row>
        <row r="7007">
          <cell r="A7007" t="str">
            <v>NY</v>
          </cell>
          <cell r="F7007">
            <v>2020</v>
          </cell>
          <cell r="N7007">
            <v>661282.33700000006</v>
          </cell>
          <cell r="R7007">
            <v>11126413.754000001</v>
          </cell>
          <cell r="S7007" t="str">
            <v>Natural Gas</v>
          </cell>
        </row>
        <row r="7008">
          <cell r="A7008" t="str">
            <v>NY</v>
          </cell>
          <cell r="F7008">
            <v>2021</v>
          </cell>
          <cell r="N7008">
            <v>675713.6</v>
          </cell>
          <cell r="R7008">
            <v>11357344.161</v>
          </cell>
          <cell r="S7008" t="str">
            <v>Natural Gas</v>
          </cell>
        </row>
        <row r="7009">
          <cell r="A7009" t="str">
            <v>NY</v>
          </cell>
          <cell r="F7009">
            <v>2022</v>
          </cell>
          <cell r="N7009">
            <v>828219.25399999996</v>
          </cell>
          <cell r="R7009">
            <v>13646415.318</v>
          </cell>
          <cell r="S7009" t="str">
            <v>Natural Gas</v>
          </cell>
        </row>
        <row r="7010">
          <cell r="A7010" t="str">
            <v>NY</v>
          </cell>
          <cell r="F7010">
            <v>2023</v>
          </cell>
          <cell r="N7010">
            <v>869023.86499999999</v>
          </cell>
          <cell r="R7010">
            <v>14602167.117000001</v>
          </cell>
          <cell r="S7010" t="str">
            <v>Natural Gas</v>
          </cell>
        </row>
        <row r="7011">
          <cell r="A7011" t="str">
            <v>NY</v>
          </cell>
          <cell r="F7011">
            <v>2011</v>
          </cell>
          <cell r="N7011">
            <v>279460.95400000003</v>
          </cell>
          <cell r="R7011">
            <v>4702457.8090000004</v>
          </cell>
          <cell r="S7011" t="str">
            <v>Natural Gas</v>
          </cell>
        </row>
        <row r="7012">
          <cell r="A7012" t="str">
            <v>NY</v>
          </cell>
          <cell r="F7012">
            <v>2012</v>
          </cell>
          <cell r="N7012">
            <v>694780.88899999997</v>
          </cell>
          <cell r="R7012">
            <v>11690496.267000001</v>
          </cell>
          <cell r="S7012" t="str">
            <v>Natural Gas</v>
          </cell>
        </row>
        <row r="7013">
          <cell r="A7013" t="str">
            <v>NY</v>
          </cell>
          <cell r="F7013">
            <v>2013</v>
          </cell>
          <cell r="N7013">
            <v>700499.848</v>
          </cell>
          <cell r="R7013">
            <v>11742312.653000001</v>
          </cell>
          <cell r="S7013" t="str">
            <v>Natural Gas</v>
          </cell>
        </row>
        <row r="7014">
          <cell r="A7014" t="str">
            <v>NY</v>
          </cell>
          <cell r="F7014">
            <v>2014</v>
          </cell>
          <cell r="N7014">
            <v>685032.26699999999</v>
          </cell>
          <cell r="R7014">
            <v>11459889.775</v>
          </cell>
          <cell r="S7014" t="str">
            <v>Natural Gas</v>
          </cell>
        </row>
        <row r="7015">
          <cell r="A7015" t="str">
            <v>NY</v>
          </cell>
          <cell r="F7015">
            <v>2015</v>
          </cell>
          <cell r="N7015">
            <v>738954.90700000001</v>
          </cell>
          <cell r="R7015">
            <v>12293039.386</v>
          </cell>
          <cell r="S7015" t="str">
            <v>Natural Gas</v>
          </cell>
        </row>
        <row r="7016">
          <cell r="A7016" t="str">
            <v>NY</v>
          </cell>
          <cell r="F7016">
            <v>2016</v>
          </cell>
          <cell r="N7016">
            <v>649603.74</v>
          </cell>
          <cell r="R7016">
            <v>10885038.182</v>
          </cell>
          <cell r="S7016" t="str">
            <v>Natural Gas</v>
          </cell>
        </row>
        <row r="7017">
          <cell r="A7017" t="str">
            <v>NY</v>
          </cell>
          <cell r="F7017">
            <v>2017</v>
          </cell>
          <cell r="N7017">
            <v>572113.96400000004</v>
          </cell>
          <cell r="R7017">
            <v>9567106.1390000004</v>
          </cell>
          <cell r="S7017" t="str">
            <v>Natural Gas</v>
          </cell>
        </row>
        <row r="7018">
          <cell r="A7018" t="str">
            <v>NY</v>
          </cell>
          <cell r="F7018">
            <v>2018</v>
          </cell>
          <cell r="N7018">
            <v>598530.18099999998</v>
          </cell>
          <cell r="R7018">
            <v>10059886.748</v>
          </cell>
          <cell r="S7018" t="str">
            <v>Natural Gas</v>
          </cell>
        </row>
        <row r="7019">
          <cell r="A7019" t="str">
            <v>NY</v>
          </cell>
          <cell r="F7019">
            <v>2019</v>
          </cell>
          <cell r="N7019">
            <v>656704.40800000005</v>
          </cell>
          <cell r="R7019">
            <v>10975947.032</v>
          </cell>
          <cell r="S7019" t="str">
            <v>Natural Gas</v>
          </cell>
        </row>
        <row r="7020">
          <cell r="A7020" t="str">
            <v>NY</v>
          </cell>
          <cell r="F7020">
            <v>2020</v>
          </cell>
          <cell r="N7020">
            <v>661612.73100000003</v>
          </cell>
          <cell r="R7020">
            <v>11131868.794</v>
          </cell>
          <cell r="S7020" t="str">
            <v>Natural Gas</v>
          </cell>
        </row>
        <row r="7021">
          <cell r="A7021" t="str">
            <v>NY</v>
          </cell>
          <cell r="F7021">
            <v>2021</v>
          </cell>
          <cell r="N7021">
            <v>630019.85600000003</v>
          </cell>
          <cell r="R7021">
            <v>10581732.612</v>
          </cell>
          <cell r="S7021" t="str">
            <v>Natural Gas</v>
          </cell>
        </row>
        <row r="7022">
          <cell r="A7022" t="str">
            <v>NY</v>
          </cell>
          <cell r="F7022">
            <v>2022</v>
          </cell>
          <cell r="N7022">
            <v>845775.28799999994</v>
          </cell>
          <cell r="R7022">
            <v>13961110.861</v>
          </cell>
          <cell r="S7022" t="str">
            <v>Natural Gas</v>
          </cell>
        </row>
        <row r="7023">
          <cell r="A7023" t="str">
            <v>NY</v>
          </cell>
          <cell r="F7023">
            <v>2023</v>
          </cell>
          <cell r="N7023">
            <v>886547.94200000004</v>
          </cell>
          <cell r="R7023">
            <v>14895084.676000001</v>
          </cell>
          <cell r="S7023" t="str">
            <v>Natural Gas</v>
          </cell>
        </row>
        <row r="7024">
          <cell r="A7024" t="str">
            <v>PA</v>
          </cell>
          <cell r="F7024">
            <v>2022</v>
          </cell>
          <cell r="N7024">
            <v>41921.887000000002</v>
          </cell>
          <cell r="R7024">
            <v>705437.40899999999</v>
          </cell>
          <cell r="S7024" t="str">
            <v>Natural Gas</v>
          </cell>
        </row>
        <row r="7025">
          <cell r="A7025" t="str">
            <v>PA</v>
          </cell>
          <cell r="F7025">
            <v>2023</v>
          </cell>
          <cell r="N7025">
            <v>38496.584000000003</v>
          </cell>
          <cell r="R7025">
            <v>647756.98400000005</v>
          </cell>
          <cell r="S7025" t="str">
            <v>Natural Gas</v>
          </cell>
        </row>
        <row r="7026">
          <cell r="A7026" t="str">
            <v>PA</v>
          </cell>
          <cell r="F7026">
            <v>2022</v>
          </cell>
          <cell r="N7026">
            <v>42871.269</v>
          </cell>
          <cell r="R7026">
            <v>721357.08100000001</v>
          </cell>
          <cell r="S7026" t="str">
            <v>Natural Gas</v>
          </cell>
        </row>
        <row r="7027">
          <cell r="A7027" t="str">
            <v>PA</v>
          </cell>
          <cell r="F7027">
            <v>2023</v>
          </cell>
          <cell r="N7027">
            <v>39711.321000000004</v>
          </cell>
          <cell r="R7027">
            <v>668219.41799999995</v>
          </cell>
          <cell r="S7027" t="str">
            <v>Natural Gas</v>
          </cell>
        </row>
        <row r="7028">
          <cell r="A7028" t="str">
            <v>VA</v>
          </cell>
          <cell r="F7028">
            <v>2021</v>
          </cell>
          <cell r="N7028">
            <v>8633.8989999999994</v>
          </cell>
          <cell r="R7028">
            <v>106399.776</v>
          </cell>
          <cell r="S7028" t="str">
            <v>Diesel Oil</v>
          </cell>
        </row>
        <row r="7029">
          <cell r="A7029" t="str">
            <v>VA</v>
          </cell>
          <cell r="F7029">
            <v>2022</v>
          </cell>
          <cell r="N7029">
            <v>6985.55</v>
          </cell>
          <cell r="R7029">
            <v>86088.202999999994</v>
          </cell>
          <cell r="S7029" t="str">
            <v>Diesel Oil</v>
          </cell>
        </row>
        <row r="7030">
          <cell r="A7030" t="str">
            <v>VA</v>
          </cell>
          <cell r="F7030">
            <v>2023</v>
          </cell>
          <cell r="N7030">
            <v>2886.93</v>
          </cell>
          <cell r="R7030">
            <v>35581.911999999997</v>
          </cell>
          <cell r="S7030" t="str">
            <v>Diesel Oil</v>
          </cell>
        </row>
        <row r="7031">
          <cell r="A7031" t="str">
            <v>VA</v>
          </cell>
          <cell r="F7031">
            <v>2021</v>
          </cell>
          <cell r="N7031">
            <v>6205.3739999999998</v>
          </cell>
          <cell r="R7031">
            <v>76479.308000000005</v>
          </cell>
          <cell r="S7031" t="str">
            <v>Diesel Oil</v>
          </cell>
        </row>
        <row r="7032">
          <cell r="A7032" t="str">
            <v>VA</v>
          </cell>
          <cell r="F7032">
            <v>2022</v>
          </cell>
          <cell r="N7032">
            <v>10198.823</v>
          </cell>
          <cell r="R7032">
            <v>125687.405</v>
          </cell>
          <cell r="S7032" t="str">
            <v>Diesel Oil</v>
          </cell>
        </row>
        <row r="7033">
          <cell r="A7033" t="str">
            <v>VA</v>
          </cell>
          <cell r="F7033">
            <v>2023</v>
          </cell>
          <cell r="N7033">
            <v>3603.0360000000001</v>
          </cell>
          <cell r="R7033">
            <v>44400.184000000001</v>
          </cell>
          <cell r="S7033" t="str">
            <v>Diesel Oil</v>
          </cell>
        </row>
        <row r="7034">
          <cell r="A7034" t="str">
            <v>VA</v>
          </cell>
          <cell r="F7034">
            <v>2021</v>
          </cell>
          <cell r="N7034">
            <v>6282.567</v>
          </cell>
          <cell r="R7034">
            <v>77419.807000000001</v>
          </cell>
          <cell r="S7034" t="str">
            <v>Diesel Oil</v>
          </cell>
        </row>
        <row r="7035">
          <cell r="A7035" t="str">
            <v>VA</v>
          </cell>
          <cell r="F7035">
            <v>2022</v>
          </cell>
          <cell r="N7035">
            <v>9606.7919999999995</v>
          </cell>
          <cell r="R7035">
            <v>118390.433</v>
          </cell>
          <cell r="S7035" t="str">
            <v>Diesel Oil</v>
          </cell>
        </row>
        <row r="7036">
          <cell r="A7036" t="str">
            <v>VA</v>
          </cell>
          <cell r="F7036">
            <v>2023</v>
          </cell>
          <cell r="N7036">
            <v>5156.0020000000004</v>
          </cell>
          <cell r="R7036">
            <v>63547.665999999997</v>
          </cell>
          <cell r="S7036" t="str">
            <v>Diesel Oil</v>
          </cell>
        </row>
        <row r="7037">
          <cell r="A7037" t="str">
            <v>VA</v>
          </cell>
          <cell r="F7037">
            <v>2021</v>
          </cell>
          <cell r="N7037">
            <v>2671.0790000000002</v>
          </cell>
          <cell r="R7037">
            <v>32914.786999999997</v>
          </cell>
          <cell r="S7037" t="str">
            <v>Diesel Oil</v>
          </cell>
        </row>
        <row r="7038">
          <cell r="A7038" t="str">
            <v>VA</v>
          </cell>
          <cell r="F7038">
            <v>2022</v>
          </cell>
          <cell r="N7038">
            <v>5759.24</v>
          </cell>
          <cell r="R7038">
            <v>70978.009999999995</v>
          </cell>
          <cell r="S7038" t="str">
            <v>Diesel Oil</v>
          </cell>
        </row>
        <row r="7039">
          <cell r="A7039" t="str">
            <v>VA</v>
          </cell>
          <cell r="F7039">
            <v>2023</v>
          </cell>
          <cell r="N7039">
            <v>3019.0920000000001</v>
          </cell>
          <cell r="R7039">
            <v>37201.47</v>
          </cell>
          <cell r="S7039" t="str">
            <v>Diesel Oil</v>
          </cell>
        </row>
        <row r="7040">
          <cell r="A7040" t="str">
            <v>VA</v>
          </cell>
          <cell r="F7040">
            <v>2021</v>
          </cell>
          <cell r="N7040">
            <v>1777.1020000000001</v>
          </cell>
          <cell r="R7040">
            <v>21903.200000000001</v>
          </cell>
          <cell r="S7040" t="str">
            <v>Diesel Oil</v>
          </cell>
        </row>
        <row r="7041">
          <cell r="A7041" t="str">
            <v>VA</v>
          </cell>
          <cell r="F7041">
            <v>2022</v>
          </cell>
          <cell r="N7041">
            <v>5087.2619999999997</v>
          </cell>
          <cell r="R7041">
            <v>62690.349000000002</v>
          </cell>
          <cell r="S7041" t="str">
            <v>Diesel Oil</v>
          </cell>
        </row>
        <row r="7042">
          <cell r="A7042" t="str">
            <v>VA</v>
          </cell>
          <cell r="F7042">
            <v>2023</v>
          </cell>
          <cell r="N7042">
            <v>942.07399999999996</v>
          </cell>
          <cell r="R7042">
            <v>11612.84</v>
          </cell>
          <cell r="S7042" t="str">
            <v>Diesel Oil</v>
          </cell>
        </row>
        <row r="7043">
          <cell r="A7043" t="str">
            <v>VA</v>
          </cell>
          <cell r="F7043">
            <v>2021</v>
          </cell>
          <cell r="N7043">
            <v>2811.6390000000001</v>
          </cell>
          <cell r="R7043">
            <v>34652.714</v>
          </cell>
          <cell r="S7043" t="str">
            <v>Diesel Oil</v>
          </cell>
        </row>
        <row r="7044">
          <cell r="A7044" t="str">
            <v>VA</v>
          </cell>
          <cell r="F7044">
            <v>2022</v>
          </cell>
          <cell r="N7044">
            <v>4794.4880000000003</v>
          </cell>
          <cell r="R7044">
            <v>59092.512000000002</v>
          </cell>
          <cell r="S7044" t="str">
            <v>Diesel Oil</v>
          </cell>
        </row>
        <row r="7045">
          <cell r="A7045" t="str">
            <v>VA</v>
          </cell>
          <cell r="F7045">
            <v>2023</v>
          </cell>
          <cell r="N7045">
            <v>2070.5189999999998</v>
          </cell>
          <cell r="R7045">
            <v>25516.370999999999</v>
          </cell>
          <cell r="S7045" t="str">
            <v>Diesel Oil</v>
          </cell>
        </row>
        <row r="7046">
          <cell r="A7046" t="str">
            <v>VA</v>
          </cell>
          <cell r="F7046">
            <v>2021</v>
          </cell>
          <cell r="N7046">
            <v>3007.797</v>
          </cell>
          <cell r="R7046">
            <v>37066.815999999999</v>
          </cell>
          <cell r="S7046" t="str">
            <v>Diesel Oil</v>
          </cell>
        </row>
        <row r="7047">
          <cell r="A7047" t="str">
            <v>VA</v>
          </cell>
          <cell r="F7047">
            <v>2022</v>
          </cell>
          <cell r="N7047">
            <v>4445.5360000000001</v>
          </cell>
          <cell r="R7047">
            <v>54784.434000000001</v>
          </cell>
          <cell r="S7047" t="str">
            <v>Diesel Oil</v>
          </cell>
        </row>
        <row r="7048">
          <cell r="A7048" t="str">
            <v>VA</v>
          </cell>
          <cell r="F7048">
            <v>2023</v>
          </cell>
          <cell r="N7048">
            <v>2159.5839999999998</v>
          </cell>
          <cell r="R7048">
            <v>26611.68</v>
          </cell>
          <cell r="S7048" t="str">
            <v>Diesel Oil</v>
          </cell>
        </row>
        <row r="7049">
          <cell r="A7049" t="str">
            <v>NY</v>
          </cell>
          <cell r="F7049">
            <v>2009</v>
          </cell>
          <cell r="N7049">
            <v>933116.34</v>
          </cell>
          <cell r="R7049">
            <v>15701468.844000001</v>
          </cell>
          <cell r="S7049" t="str">
            <v>Natural Gas</v>
          </cell>
        </row>
        <row r="7050">
          <cell r="A7050" t="str">
            <v>NY</v>
          </cell>
          <cell r="F7050">
            <v>2010</v>
          </cell>
          <cell r="N7050">
            <v>924638.45799999998</v>
          </cell>
          <cell r="R7050">
            <v>15558761.567</v>
          </cell>
          <cell r="S7050" t="str">
            <v>Natural Gas</v>
          </cell>
        </row>
        <row r="7051">
          <cell r="A7051" t="str">
            <v>NY</v>
          </cell>
          <cell r="F7051">
            <v>2011</v>
          </cell>
          <cell r="N7051">
            <v>190679.003</v>
          </cell>
          <cell r="R7051">
            <v>3208589.6719999998</v>
          </cell>
          <cell r="S7051" t="str">
            <v>Natural Gas</v>
          </cell>
        </row>
        <row r="7052">
          <cell r="A7052" t="str">
            <v>NY</v>
          </cell>
          <cell r="F7052">
            <v>2012</v>
          </cell>
          <cell r="N7052">
            <v>634232.04700000002</v>
          </cell>
          <cell r="R7052">
            <v>10672138.484999999</v>
          </cell>
          <cell r="S7052" t="str">
            <v>Natural Gas</v>
          </cell>
        </row>
        <row r="7053">
          <cell r="A7053" t="str">
            <v>NY</v>
          </cell>
          <cell r="F7053">
            <v>2013</v>
          </cell>
          <cell r="N7053">
            <v>340487.97600000002</v>
          </cell>
          <cell r="R7053">
            <v>5729352.3789999997</v>
          </cell>
          <cell r="S7053" t="str">
            <v>Natural Gas</v>
          </cell>
        </row>
        <row r="7054">
          <cell r="A7054" t="str">
            <v>NY</v>
          </cell>
          <cell r="F7054">
            <v>2014</v>
          </cell>
          <cell r="N7054">
            <v>436504.12099999998</v>
          </cell>
          <cell r="R7054">
            <v>7344948.8739999998</v>
          </cell>
          <cell r="S7054" t="str">
            <v>Natural Gas</v>
          </cell>
        </row>
        <row r="7055">
          <cell r="A7055" t="str">
            <v>NY</v>
          </cell>
          <cell r="F7055">
            <v>2015</v>
          </cell>
          <cell r="N7055">
            <v>595794.06999999995</v>
          </cell>
          <cell r="R7055">
            <v>10025373.747</v>
          </cell>
          <cell r="S7055" t="str">
            <v>Natural Gas</v>
          </cell>
        </row>
        <row r="7056">
          <cell r="A7056" t="str">
            <v>NY</v>
          </cell>
          <cell r="F7056">
            <v>2016</v>
          </cell>
          <cell r="N7056">
            <v>583755.32700000005</v>
          </cell>
          <cell r="R7056">
            <v>9822763.443</v>
          </cell>
          <cell r="S7056" t="str">
            <v>Natural Gas</v>
          </cell>
        </row>
        <row r="7057">
          <cell r="A7057" t="str">
            <v>NY</v>
          </cell>
          <cell r="F7057">
            <v>2017</v>
          </cell>
          <cell r="N7057">
            <v>710443.125</v>
          </cell>
          <cell r="R7057">
            <v>11954552.511</v>
          </cell>
          <cell r="S7057" t="str">
            <v>Natural Gas</v>
          </cell>
        </row>
        <row r="7058">
          <cell r="A7058" t="str">
            <v>NY</v>
          </cell>
          <cell r="F7058">
            <v>2018</v>
          </cell>
          <cell r="N7058">
            <v>604776.40700000001</v>
          </cell>
          <cell r="R7058">
            <v>10176431.309</v>
          </cell>
          <cell r="S7058" t="str">
            <v>Natural Gas</v>
          </cell>
        </row>
        <row r="7059">
          <cell r="A7059" t="str">
            <v>NY</v>
          </cell>
          <cell r="F7059">
            <v>2019</v>
          </cell>
          <cell r="N7059">
            <v>480939.25599999999</v>
          </cell>
          <cell r="R7059">
            <v>8092731.9390000002</v>
          </cell>
          <cell r="S7059" t="str">
            <v>Natural Gas</v>
          </cell>
        </row>
        <row r="7060">
          <cell r="A7060" t="str">
            <v>NY</v>
          </cell>
          <cell r="F7060">
            <v>2020</v>
          </cell>
          <cell r="N7060">
            <v>226806.617</v>
          </cell>
          <cell r="R7060">
            <v>3816437.165</v>
          </cell>
          <cell r="S7060" t="str">
            <v>Natural Gas</v>
          </cell>
        </row>
        <row r="7061">
          <cell r="A7061" t="str">
            <v>NY</v>
          </cell>
          <cell r="F7061">
            <v>2021</v>
          </cell>
          <cell r="N7061">
            <v>278845.304</v>
          </cell>
          <cell r="R7061">
            <v>4692097.2149999999</v>
          </cell>
          <cell r="S7061" t="str">
            <v>Natural Gas</v>
          </cell>
        </row>
        <row r="7062">
          <cell r="A7062" t="str">
            <v>NY</v>
          </cell>
          <cell r="F7062">
            <v>2022</v>
          </cell>
          <cell r="N7062">
            <v>669301.13800000004</v>
          </cell>
          <cell r="R7062">
            <v>11262260.741</v>
          </cell>
          <cell r="S7062" t="str">
            <v>Natural Gas</v>
          </cell>
        </row>
        <row r="7063">
          <cell r="A7063" t="str">
            <v>NY</v>
          </cell>
          <cell r="F7063">
            <v>2023</v>
          </cell>
          <cell r="N7063">
            <v>201131.158</v>
          </cell>
          <cell r="R7063">
            <v>3384437.5789999999</v>
          </cell>
          <cell r="S7063" t="str">
            <v>Natural Gas</v>
          </cell>
        </row>
        <row r="7064">
          <cell r="A7064" t="str">
            <v>NY</v>
          </cell>
          <cell r="F7064">
            <v>2009</v>
          </cell>
          <cell r="N7064">
            <v>664423.76300000004</v>
          </cell>
          <cell r="R7064">
            <v>11180133.141000001</v>
          </cell>
          <cell r="S7064" t="str">
            <v>Natural Gas</v>
          </cell>
        </row>
        <row r="7065">
          <cell r="A7065" t="str">
            <v>NY</v>
          </cell>
          <cell r="F7065">
            <v>2010</v>
          </cell>
          <cell r="N7065">
            <v>754101.51899999997</v>
          </cell>
          <cell r="R7065">
            <v>12689202.307</v>
          </cell>
          <cell r="S7065" t="str">
            <v>Natural Gas</v>
          </cell>
        </row>
        <row r="7066">
          <cell r="A7066" t="str">
            <v>NY</v>
          </cell>
          <cell r="F7066">
            <v>2011</v>
          </cell>
          <cell r="N7066">
            <v>805123.54500000004</v>
          </cell>
          <cell r="R7066">
            <v>13547730.971999999</v>
          </cell>
          <cell r="S7066" t="str">
            <v>Natural Gas</v>
          </cell>
        </row>
        <row r="7067">
          <cell r="A7067" t="str">
            <v>NY</v>
          </cell>
          <cell r="F7067">
            <v>2012</v>
          </cell>
          <cell r="N7067">
            <v>913603.255</v>
          </cell>
          <cell r="R7067">
            <v>15373172.173</v>
          </cell>
          <cell r="S7067" t="str">
            <v>Natural Gas</v>
          </cell>
        </row>
        <row r="7068">
          <cell r="A7068" t="str">
            <v>NY</v>
          </cell>
          <cell r="F7068">
            <v>2013</v>
          </cell>
          <cell r="N7068">
            <v>583920.67000000004</v>
          </cell>
          <cell r="R7068">
            <v>9825585.5099999998</v>
          </cell>
          <cell r="S7068" t="str">
            <v>Natural Gas</v>
          </cell>
        </row>
        <row r="7069">
          <cell r="A7069" t="str">
            <v>NY</v>
          </cell>
          <cell r="F7069">
            <v>2014</v>
          </cell>
          <cell r="N7069">
            <v>327189.50300000003</v>
          </cell>
          <cell r="R7069">
            <v>5505565.4740000004</v>
          </cell>
          <cell r="S7069" t="str">
            <v>Natural Gas</v>
          </cell>
        </row>
        <row r="7070">
          <cell r="A7070" t="str">
            <v>NY</v>
          </cell>
          <cell r="F7070">
            <v>2015</v>
          </cell>
          <cell r="N7070">
            <v>510058.32</v>
          </cell>
          <cell r="R7070">
            <v>8582704.1099999994</v>
          </cell>
          <cell r="S7070" t="str">
            <v>Natural Gas</v>
          </cell>
        </row>
        <row r="7071">
          <cell r="A7071" t="str">
            <v>NY</v>
          </cell>
          <cell r="F7071">
            <v>2016</v>
          </cell>
          <cell r="N7071">
            <v>592295.43599999999</v>
          </cell>
          <cell r="R7071">
            <v>9966507.7929999996</v>
          </cell>
          <cell r="S7071" t="str">
            <v>Natural Gas</v>
          </cell>
        </row>
        <row r="7072">
          <cell r="A7072" t="str">
            <v>NY</v>
          </cell>
          <cell r="F7072">
            <v>2017</v>
          </cell>
          <cell r="N7072">
            <v>440251.70799999998</v>
          </cell>
          <cell r="R7072">
            <v>7408045.8449999997</v>
          </cell>
          <cell r="S7072" t="str">
            <v>Natural Gas</v>
          </cell>
        </row>
        <row r="7073">
          <cell r="A7073" t="str">
            <v>NY</v>
          </cell>
          <cell r="F7073">
            <v>2018</v>
          </cell>
          <cell r="N7073">
            <v>366903.712</v>
          </cell>
          <cell r="R7073">
            <v>6173894.4170000004</v>
          </cell>
          <cell r="S7073" t="str">
            <v>Natural Gas</v>
          </cell>
        </row>
        <row r="7074">
          <cell r="A7074" t="str">
            <v>NY</v>
          </cell>
          <cell r="F7074">
            <v>2019</v>
          </cell>
          <cell r="N7074">
            <v>247565.03400000001</v>
          </cell>
          <cell r="R7074">
            <v>4165772.2609999999</v>
          </cell>
          <cell r="S7074" t="str">
            <v>Natural Gas</v>
          </cell>
        </row>
        <row r="7075">
          <cell r="A7075" t="str">
            <v>NY</v>
          </cell>
          <cell r="F7075">
            <v>2020</v>
          </cell>
          <cell r="N7075">
            <v>225995.829</v>
          </cell>
          <cell r="R7075">
            <v>3802846.0830000001</v>
          </cell>
          <cell r="S7075" t="str">
            <v>Natural Gas</v>
          </cell>
        </row>
        <row r="7076">
          <cell r="A7076" t="str">
            <v>NY</v>
          </cell>
          <cell r="F7076">
            <v>2021</v>
          </cell>
          <cell r="N7076">
            <v>159606.27600000001</v>
          </cell>
          <cell r="R7076">
            <v>2685689.0350000001</v>
          </cell>
          <cell r="S7076" t="str">
            <v>Natural Gas</v>
          </cell>
        </row>
        <row r="7077">
          <cell r="A7077" t="str">
            <v>NY</v>
          </cell>
          <cell r="F7077">
            <v>2022</v>
          </cell>
          <cell r="N7077">
            <v>600086.13300000003</v>
          </cell>
          <cell r="R7077">
            <v>10097612.289000001</v>
          </cell>
          <cell r="S7077" t="str">
            <v>Natural Gas</v>
          </cell>
        </row>
        <row r="7078">
          <cell r="A7078" t="str">
            <v>NY</v>
          </cell>
          <cell r="F7078">
            <v>2023</v>
          </cell>
          <cell r="N7078">
            <v>333953.47200000001</v>
          </cell>
          <cell r="R7078">
            <v>5619171.898</v>
          </cell>
          <cell r="S7078" t="str">
            <v>Natural Gas</v>
          </cell>
        </row>
        <row r="7079">
          <cell r="A7079" t="str">
            <v>NY</v>
          </cell>
          <cell r="F7079">
            <v>2009</v>
          </cell>
          <cell r="N7079">
            <v>802682.75100000005</v>
          </cell>
          <cell r="R7079">
            <v>13506704.578</v>
          </cell>
          <cell r="S7079" t="str">
            <v>Natural Gas</v>
          </cell>
        </row>
        <row r="7080">
          <cell r="A7080" t="str">
            <v>NY</v>
          </cell>
          <cell r="F7080">
            <v>2010</v>
          </cell>
          <cell r="N7080">
            <v>841802.09</v>
          </cell>
          <cell r="R7080">
            <v>14161754.641000001</v>
          </cell>
          <cell r="S7080" t="str">
            <v>Natural Gas</v>
          </cell>
        </row>
        <row r="7081">
          <cell r="A7081" t="str">
            <v>NY</v>
          </cell>
          <cell r="F7081">
            <v>2011</v>
          </cell>
          <cell r="N7081">
            <v>729574.83700000006</v>
          </cell>
          <cell r="R7081">
            <v>12276526.857000001</v>
          </cell>
          <cell r="S7081" t="str">
            <v>Natural Gas</v>
          </cell>
        </row>
        <row r="7082">
          <cell r="A7082" t="str">
            <v>NY</v>
          </cell>
          <cell r="F7082">
            <v>2012</v>
          </cell>
          <cell r="N7082">
            <v>802051.03700000001</v>
          </cell>
          <cell r="R7082">
            <v>13496086.012</v>
          </cell>
          <cell r="S7082" t="str">
            <v>Natural Gas</v>
          </cell>
        </row>
        <row r="7083">
          <cell r="A7083" t="str">
            <v>NY</v>
          </cell>
          <cell r="F7083">
            <v>2013</v>
          </cell>
          <cell r="N7083">
            <v>591010.26800000004</v>
          </cell>
          <cell r="R7083">
            <v>9944858.5830000006</v>
          </cell>
          <cell r="S7083" t="str">
            <v>Natural Gas</v>
          </cell>
        </row>
        <row r="7084">
          <cell r="A7084" t="str">
            <v>NY</v>
          </cell>
          <cell r="F7084">
            <v>2014</v>
          </cell>
          <cell r="N7084">
            <v>366528.62699999998</v>
          </cell>
          <cell r="R7084">
            <v>6167549.6229999997</v>
          </cell>
          <cell r="S7084" t="str">
            <v>Natural Gas</v>
          </cell>
        </row>
        <row r="7085">
          <cell r="A7085" t="str">
            <v>NY</v>
          </cell>
          <cell r="F7085">
            <v>2015</v>
          </cell>
          <cell r="N7085">
            <v>309375.114</v>
          </cell>
          <cell r="R7085">
            <v>5205802.1160000004</v>
          </cell>
          <cell r="S7085" t="str">
            <v>Natural Gas</v>
          </cell>
        </row>
        <row r="7086">
          <cell r="A7086" t="str">
            <v>NY</v>
          </cell>
          <cell r="F7086">
            <v>2016</v>
          </cell>
          <cell r="N7086">
            <v>492092.1</v>
          </cell>
          <cell r="R7086">
            <v>8280350.5899999999</v>
          </cell>
          <cell r="S7086" t="str">
            <v>Natural Gas</v>
          </cell>
        </row>
        <row r="7087">
          <cell r="A7087" t="str">
            <v>NY</v>
          </cell>
          <cell r="F7087">
            <v>2017</v>
          </cell>
          <cell r="N7087">
            <v>487012.23800000001</v>
          </cell>
          <cell r="R7087">
            <v>8194867.5789999999</v>
          </cell>
          <cell r="S7087" t="str">
            <v>Natural Gas</v>
          </cell>
        </row>
        <row r="7088">
          <cell r="A7088" t="str">
            <v>NY</v>
          </cell>
          <cell r="F7088">
            <v>2018</v>
          </cell>
          <cell r="N7088">
            <v>549412.16200000001</v>
          </cell>
          <cell r="R7088">
            <v>9244870.4350000005</v>
          </cell>
          <cell r="S7088" t="str">
            <v>Natural Gas</v>
          </cell>
        </row>
        <row r="7089">
          <cell r="A7089" t="str">
            <v>NY</v>
          </cell>
          <cell r="F7089">
            <v>2019</v>
          </cell>
          <cell r="N7089">
            <v>517119.51199999999</v>
          </cell>
          <cell r="R7089">
            <v>8701527.5590000004</v>
          </cell>
          <cell r="S7089" t="str">
            <v>Natural Gas</v>
          </cell>
        </row>
        <row r="7090">
          <cell r="A7090" t="str">
            <v>NY</v>
          </cell>
          <cell r="F7090">
            <v>2020</v>
          </cell>
          <cell r="N7090">
            <v>385025.03100000002</v>
          </cell>
          <cell r="R7090">
            <v>6478753.7860000003</v>
          </cell>
          <cell r="S7090" t="str">
            <v>Natural Gas</v>
          </cell>
        </row>
        <row r="7091">
          <cell r="A7091" t="str">
            <v>NY</v>
          </cell>
          <cell r="F7091">
            <v>2021</v>
          </cell>
          <cell r="N7091">
            <v>326525.32500000001</v>
          </cell>
          <cell r="R7091">
            <v>5494434.5810000002</v>
          </cell>
          <cell r="S7091" t="str">
            <v>Natural Gas</v>
          </cell>
        </row>
        <row r="7092">
          <cell r="A7092" t="str">
            <v>NY</v>
          </cell>
          <cell r="F7092">
            <v>2022</v>
          </cell>
          <cell r="N7092">
            <v>563177.51599999995</v>
          </cell>
          <cell r="R7092">
            <v>9476501.5470000003</v>
          </cell>
          <cell r="S7092" t="str">
            <v>Natural Gas</v>
          </cell>
        </row>
        <row r="7093">
          <cell r="A7093" t="str">
            <v>NY</v>
          </cell>
          <cell r="F7093">
            <v>2023</v>
          </cell>
          <cell r="N7093">
            <v>242192.78</v>
          </cell>
          <cell r="R7093">
            <v>4075310.1120000002</v>
          </cell>
          <cell r="S7093" t="str">
            <v>Natural Gas</v>
          </cell>
        </row>
        <row r="7094">
          <cell r="A7094" t="str">
            <v>VA</v>
          </cell>
          <cell r="F7094">
            <v>2021</v>
          </cell>
          <cell r="N7094">
            <v>462745.18099999998</v>
          </cell>
          <cell r="R7094">
            <v>7785905.9560000002</v>
          </cell>
          <cell r="S7094" t="str">
            <v>Natural Gas</v>
          </cell>
        </row>
        <row r="7095">
          <cell r="A7095" t="str">
            <v>VA</v>
          </cell>
          <cell r="F7095">
            <v>2022</v>
          </cell>
          <cell r="N7095">
            <v>534393.13500000001</v>
          </cell>
          <cell r="R7095">
            <v>8973826.4159999993</v>
          </cell>
          <cell r="S7095" t="str">
            <v>Natural Gas</v>
          </cell>
        </row>
        <row r="7096">
          <cell r="A7096" t="str">
            <v>VA</v>
          </cell>
          <cell r="F7096">
            <v>2023</v>
          </cell>
          <cell r="N7096">
            <v>575386.39099999995</v>
          </cell>
          <cell r="R7096">
            <v>9672323.9930000007</v>
          </cell>
          <cell r="S7096" t="str">
            <v>Natural Gas</v>
          </cell>
        </row>
        <row r="7097">
          <cell r="A7097" t="str">
            <v>VA</v>
          </cell>
          <cell r="F7097">
            <v>2021</v>
          </cell>
          <cell r="N7097">
            <v>544637.10499999998</v>
          </cell>
          <cell r="R7097">
            <v>9163731.1549999993</v>
          </cell>
          <cell r="S7097" t="str">
            <v>Natural Gas</v>
          </cell>
        </row>
        <row r="7098">
          <cell r="A7098" t="str">
            <v>VA</v>
          </cell>
          <cell r="F7098">
            <v>2022</v>
          </cell>
          <cell r="N7098">
            <v>528989.15399999998</v>
          </cell>
          <cell r="R7098">
            <v>8900540.6070000008</v>
          </cell>
          <cell r="S7098" t="str">
            <v>Natural Gas</v>
          </cell>
        </row>
        <row r="7099">
          <cell r="A7099" t="str">
            <v>VA</v>
          </cell>
          <cell r="F7099">
            <v>2023</v>
          </cell>
          <cell r="N7099">
            <v>536098.71799999999</v>
          </cell>
          <cell r="R7099">
            <v>9019727.0120000001</v>
          </cell>
          <cell r="S7099" t="str">
            <v>Natural Gas</v>
          </cell>
        </row>
        <row r="7100">
          <cell r="A7100" t="str">
            <v>VA</v>
          </cell>
          <cell r="F7100">
            <v>2021</v>
          </cell>
          <cell r="N7100">
            <v>539220.11300000001</v>
          </cell>
          <cell r="R7100">
            <v>9072803.9240000006</v>
          </cell>
          <cell r="S7100" t="str">
            <v>Natural Gas</v>
          </cell>
        </row>
        <row r="7101">
          <cell r="A7101" t="str">
            <v>VA</v>
          </cell>
          <cell r="F7101">
            <v>2022</v>
          </cell>
          <cell r="N7101">
            <v>529366.44099999999</v>
          </cell>
          <cell r="R7101">
            <v>8887269.3660000004</v>
          </cell>
          <cell r="S7101" t="str">
            <v>Natural Gas</v>
          </cell>
        </row>
        <row r="7102">
          <cell r="A7102" t="str">
            <v>VA</v>
          </cell>
          <cell r="F7102">
            <v>2023</v>
          </cell>
          <cell r="N7102">
            <v>572707.71900000004</v>
          </cell>
          <cell r="R7102">
            <v>9631940.0789999999</v>
          </cell>
          <cell r="S7102" t="str">
            <v>Natural Gas</v>
          </cell>
        </row>
        <row r="7103">
          <cell r="A7103" t="str">
            <v>PA</v>
          </cell>
          <cell r="F7103">
            <v>2022</v>
          </cell>
          <cell r="N7103">
            <v>1051126.7949999999</v>
          </cell>
          <cell r="R7103">
            <v>17687236.432999998</v>
          </cell>
          <cell r="S7103" t="str">
            <v>Natural Gas</v>
          </cell>
        </row>
        <row r="7104">
          <cell r="A7104" t="str">
            <v>PA</v>
          </cell>
          <cell r="F7104">
            <v>2023</v>
          </cell>
          <cell r="N7104">
            <v>1171712.736</v>
          </cell>
          <cell r="R7104">
            <v>19716266.488000002</v>
          </cell>
          <cell r="S7104" t="str">
            <v>Natural Gas</v>
          </cell>
        </row>
        <row r="7105">
          <cell r="A7105" t="str">
            <v>PA</v>
          </cell>
          <cell r="F7105">
            <v>2022</v>
          </cell>
          <cell r="N7105">
            <v>1026763.64</v>
          </cell>
          <cell r="R7105">
            <v>17277271.499000002</v>
          </cell>
          <cell r="S7105" t="str">
            <v>Natural Gas</v>
          </cell>
        </row>
        <row r="7106">
          <cell r="A7106" t="str">
            <v>PA</v>
          </cell>
          <cell r="F7106">
            <v>2023</v>
          </cell>
          <cell r="N7106">
            <v>1153366.727</v>
          </cell>
          <cell r="R7106">
            <v>19407696.004000001</v>
          </cell>
          <cell r="S7106" t="str">
            <v>Natural Gas</v>
          </cell>
        </row>
        <row r="7107">
          <cell r="A7107" t="str">
            <v>CT</v>
          </cell>
          <cell r="F7107">
            <v>2009</v>
          </cell>
          <cell r="N7107">
            <v>15504.861999999999</v>
          </cell>
          <cell r="R7107">
            <v>260885.42199999999</v>
          </cell>
          <cell r="S7107" t="str">
            <v>Natural Gas</v>
          </cell>
        </row>
        <row r="7108">
          <cell r="A7108" t="str">
            <v>CT</v>
          </cell>
          <cell r="F7108">
            <v>2010</v>
          </cell>
          <cell r="N7108">
            <v>30356.735000000001</v>
          </cell>
          <cell r="R7108">
            <v>510800.25300000003</v>
          </cell>
          <cell r="S7108" t="str">
            <v>Natural Gas</v>
          </cell>
        </row>
        <row r="7109">
          <cell r="A7109" t="str">
            <v>CT</v>
          </cell>
          <cell r="F7109">
            <v>2011</v>
          </cell>
          <cell r="N7109">
            <v>17735.476999999999</v>
          </cell>
          <cell r="R7109">
            <v>298428.02299999999</v>
          </cell>
          <cell r="S7109" t="str">
            <v>Natural Gas</v>
          </cell>
        </row>
        <row r="7110">
          <cell r="A7110" t="str">
            <v>CT</v>
          </cell>
          <cell r="F7110">
            <v>2012</v>
          </cell>
          <cell r="N7110">
            <v>12536.69</v>
          </cell>
          <cell r="R7110">
            <v>210945.226</v>
          </cell>
          <cell r="S7110" t="str">
            <v>Natural Gas</v>
          </cell>
        </row>
        <row r="7111">
          <cell r="A7111" t="str">
            <v>CT</v>
          </cell>
          <cell r="F7111">
            <v>2013</v>
          </cell>
          <cell r="N7111">
            <v>5450.6220000000003</v>
          </cell>
          <cell r="R7111">
            <v>91721.687000000005</v>
          </cell>
          <cell r="S7111" t="str">
            <v>Natural Gas</v>
          </cell>
        </row>
        <row r="7112">
          <cell r="A7112" t="str">
            <v>CT</v>
          </cell>
          <cell r="F7112">
            <v>2014</v>
          </cell>
          <cell r="N7112">
            <v>6825.6819999999998</v>
          </cell>
          <cell r="R7112">
            <v>114836.93</v>
          </cell>
          <cell r="S7112" t="str">
            <v>Natural Gas</v>
          </cell>
        </row>
        <row r="7113">
          <cell r="A7113" t="str">
            <v>CT</v>
          </cell>
          <cell r="F7113">
            <v>2015</v>
          </cell>
          <cell r="N7113">
            <v>15477.437</v>
          </cell>
          <cell r="R7113">
            <v>260444.565</v>
          </cell>
          <cell r="S7113" t="str">
            <v>Natural Gas</v>
          </cell>
        </row>
        <row r="7114">
          <cell r="A7114" t="str">
            <v>CT</v>
          </cell>
          <cell r="F7114">
            <v>2016</v>
          </cell>
          <cell r="N7114">
            <v>22257.388999999999</v>
          </cell>
          <cell r="R7114">
            <v>374534.32299999997</v>
          </cell>
          <cell r="S7114" t="str">
            <v>Natural Gas</v>
          </cell>
        </row>
        <row r="7115">
          <cell r="A7115" t="str">
            <v>CT</v>
          </cell>
          <cell r="F7115">
            <v>2017</v>
          </cell>
          <cell r="N7115">
            <v>16191.474</v>
          </cell>
          <cell r="R7115">
            <v>272433.17700000003</v>
          </cell>
          <cell r="S7115" t="str">
            <v>Natural Gas</v>
          </cell>
        </row>
        <row r="7116">
          <cell r="A7116" t="str">
            <v>CT</v>
          </cell>
          <cell r="F7116">
            <v>2018</v>
          </cell>
          <cell r="N7116">
            <v>11936.339</v>
          </cell>
          <cell r="R7116">
            <v>200848.59099999999</v>
          </cell>
          <cell r="S7116" t="str">
            <v>Natural Gas</v>
          </cell>
        </row>
        <row r="7117">
          <cell r="A7117" t="str">
            <v>CT</v>
          </cell>
          <cell r="F7117">
            <v>2019</v>
          </cell>
          <cell r="N7117">
            <v>7359.0619999999999</v>
          </cell>
          <cell r="R7117">
            <v>123825.71400000001</v>
          </cell>
          <cell r="S7117" t="str">
            <v>Natural Gas</v>
          </cell>
        </row>
        <row r="7118">
          <cell r="A7118" t="str">
            <v>CT</v>
          </cell>
          <cell r="F7118">
            <v>2020</v>
          </cell>
          <cell r="N7118">
            <v>15061.84</v>
          </cell>
          <cell r="R7118">
            <v>253451.69500000001</v>
          </cell>
          <cell r="S7118" t="str">
            <v>Natural Gas</v>
          </cell>
        </row>
        <row r="7119">
          <cell r="A7119" t="str">
            <v>CT</v>
          </cell>
          <cell r="F7119">
            <v>2021</v>
          </cell>
          <cell r="N7119">
            <v>8281.7739999999994</v>
          </cell>
          <cell r="R7119">
            <v>139354.45000000001</v>
          </cell>
          <cell r="S7119" t="str">
            <v>Natural Gas</v>
          </cell>
        </row>
        <row r="7120">
          <cell r="A7120" t="str">
            <v>CT</v>
          </cell>
          <cell r="F7120">
            <v>2022</v>
          </cell>
          <cell r="N7120">
            <v>5457.8649999999998</v>
          </cell>
          <cell r="R7120">
            <v>91841.971999999994</v>
          </cell>
          <cell r="S7120" t="str">
            <v>Natural Gas</v>
          </cell>
        </row>
        <row r="7121">
          <cell r="A7121" t="str">
            <v>CT</v>
          </cell>
          <cell r="F7121">
            <v>2023</v>
          </cell>
          <cell r="N7121">
            <v>12034.325000000001</v>
          </cell>
          <cell r="R7121">
            <v>202480.198</v>
          </cell>
          <cell r="S7121" t="str">
            <v>Natural Gas</v>
          </cell>
        </row>
        <row r="7122">
          <cell r="A7122" t="str">
            <v>CT</v>
          </cell>
          <cell r="F7122">
            <v>2009</v>
          </cell>
          <cell r="N7122">
            <v>12983.281999999999</v>
          </cell>
          <cell r="R7122">
            <v>218468.74100000001</v>
          </cell>
          <cell r="S7122" t="str">
            <v>Natural Gas</v>
          </cell>
        </row>
        <row r="7123">
          <cell r="A7123" t="str">
            <v>CT</v>
          </cell>
          <cell r="F7123">
            <v>2010</v>
          </cell>
          <cell r="N7123">
            <v>27427.388999999999</v>
          </cell>
          <cell r="R7123">
            <v>461536.17499999999</v>
          </cell>
          <cell r="S7123" t="str">
            <v>Natural Gas</v>
          </cell>
        </row>
        <row r="7124">
          <cell r="A7124" t="str">
            <v>CT</v>
          </cell>
          <cell r="F7124">
            <v>2011</v>
          </cell>
          <cell r="N7124">
            <v>21839.422999999999</v>
          </cell>
          <cell r="R7124">
            <v>367491.34899999999</v>
          </cell>
          <cell r="S7124" t="str">
            <v>Natural Gas</v>
          </cell>
        </row>
        <row r="7125">
          <cell r="A7125" t="str">
            <v>CT</v>
          </cell>
          <cell r="F7125">
            <v>2012</v>
          </cell>
          <cell r="N7125">
            <v>14611.72</v>
          </cell>
          <cell r="R7125">
            <v>245854.43400000001</v>
          </cell>
          <cell r="S7125" t="str">
            <v>Natural Gas</v>
          </cell>
        </row>
        <row r="7126">
          <cell r="A7126" t="str">
            <v>CT</v>
          </cell>
          <cell r="F7126">
            <v>2013</v>
          </cell>
          <cell r="N7126">
            <v>6037.7560000000003</v>
          </cell>
          <cell r="R7126">
            <v>101602.787</v>
          </cell>
          <cell r="S7126" t="str">
            <v>Natural Gas</v>
          </cell>
        </row>
        <row r="7127">
          <cell r="A7127" t="str">
            <v>CT</v>
          </cell>
          <cell r="F7127">
            <v>2014</v>
          </cell>
          <cell r="N7127">
            <v>5256.7</v>
          </cell>
          <cell r="R7127">
            <v>88448.694000000003</v>
          </cell>
          <cell r="S7127" t="str">
            <v>Natural Gas</v>
          </cell>
        </row>
        <row r="7128">
          <cell r="A7128" t="str">
            <v>CT</v>
          </cell>
          <cell r="F7128">
            <v>2015</v>
          </cell>
          <cell r="N7128">
            <v>15160.550999999999</v>
          </cell>
          <cell r="R7128">
            <v>255102.1</v>
          </cell>
          <cell r="S7128" t="str">
            <v>Natural Gas</v>
          </cell>
        </row>
        <row r="7129">
          <cell r="A7129" t="str">
            <v>CT</v>
          </cell>
          <cell r="F7129">
            <v>2016</v>
          </cell>
          <cell r="N7129">
            <v>21480.769</v>
          </cell>
          <cell r="R7129">
            <v>361456.85499999998</v>
          </cell>
          <cell r="S7129" t="str">
            <v>Natural Gas</v>
          </cell>
        </row>
        <row r="7130">
          <cell r="A7130" t="str">
            <v>CT</v>
          </cell>
          <cell r="F7130">
            <v>2017</v>
          </cell>
          <cell r="N7130">
            <v>16774.54</v>
          </cell>
          <cell r="R7130">
            <v>282276.685</v>
          </cell>
          <cell r="S7130" t="str">
            <v>Natural Gas</v>
          </cell>
        </row>
        <row r="7131">
          <cell r="A7131" t="str">
            <v>CT</v>
          </cell>
          <cell r="F7131">
            <v>2018</v>
          </cell>
          <cell r="N7131">
            <v>11674.109</v>
          </cell>
          <cell r="R7131">
            <v>196436.75599999999</v>
          </cell>
          <cell r="S7131" t="str">
            <v>Natural Gas</v>
          </cell>
        </row>
        <row r="7132">
          <cell r="A7132" t="str">
            <v>CT</v>
          </cell>
          <cell r="F7132">
            <v>2019</v>
          </cell>
          <cell r="N7132">
            <v>8258.8040000000001</v>
          </cell>
          <cell r="R7132">
            <v>138949.967</v>
          </cell>
          <cell r="S7132" t="str">
            <v>Natural Gas</v>
          </cell>
        </row>
        <row r="7133">
          <cell r="A7133" t="str">
            <v>CT</v>
          </cell>
          <cell r="F7133">
            <v>2020</v>
          </cell>
          <cell r="N7133">
            <v>11599.575999999999</v>
          </cell>
          <cell r="R7133">
            <v>195179.41899999999</v>
          </cell>
          <cell r="S7133" t="str">
            <v>Natural Gas</v>
          </cell>
        </row>
        <row r="7134">
          <cell r="A7134" t="str">
            <v>CT</v>
          </cell>
          <cell r="F7134">
            <v>2021</v>
          </cell>
          <cell r="N7134">
            <v>9744.3430000000008</v>
          </cell>
          <cell r="R7134">
            <v>163948.12599999999</v>
          </cell>
          <cell r="S7134" t="str">
            <v>Natural Gas</v>
          </cell>
        </row>
        <row r="7135">
          <cell r="A7135" t="str">
            <v>CT</v>
          </cell>
          <cell r="F7135">
            <v>2022</v>
          </cell>
          <cell r="N7135">
            <v>7724.5839999999998</v>
          </cell>
          <cell r="R7135">
            <v>129981.321</v>
          </cell>
          <cell r="S7135" t="str">
            <v>Natural Gas</v>
          </cell>
        </row>
        <row r="7136">
          <cell r="A7136" t="str">
            <v>CT</v>
          </cell>
          <cell r="F7136">
            <v>2023</v>
          </cell>
          <cell r="N7136">
            <v>15854.027</v>
          </cell>
          <cell r="R7136">
            <v>266765.26199999999</v>
          </cell>
          <cell r="S7136" t="str">
            <v>Natural Gas</v>
          </cell>
        </row>
        <row r="7137">
          <cell r="A7137" t="str">
            <v>CT</v>
          </cell>
          <cell r="F7137">
            <v>2009</v>
          </cell>
          <cell r="N7137">
            <v>9330.5990000000002</v>
          </cell>
          <cell r="R7137">
            <v>157013.519</v>
          </cell>
          <cell r="S7137" t="str">
            <v>Natural Gas</v>
          </cell>
        </row>
        <row r="7138">
          <cell r="A7138" t="str">
            <v>CT</v>
          </cell>
          <cell r="F7138">
            <v>2010</v>
          </cell>
          <cell r="N7138">
            <v>23076.256000000001</v>
          </cell>
          <cell r="R7138">
            <v>388303.32199999999</v>
          </cell>
          <cell r="S7138" t="str">
            <v>Natural Gas</v>
          </cell>
        </row>
        <row r="7139">
          <cell r="A7139" t="str">
            <v>CT</v>
          </cell>
          <cell r="F7139">
            <v>2011</v>
          </cell>
          <cell r="N7139">
            <v>23276.947</v>
          </cell>
          <cell r="R7139">
            <v>391678.62599999999</v>
          </cell>
          <cell r="S7139" t="str">
            <v>Natural Gas</v>
          </cell>
        </row>
        <row r="7140">
          <cell r="A7140" t="str">
            <v>CT</v>
          </cell>
          <cell r="F7140">
            <v>2012</v>
          </cell>
          <cell r="N7140">
            <v>11000.712</v>
          </cell>
          <cell r="R7140">
            <v>185116.64799999999</v>
          </cell>
          <cell r="S7140" t="str">
            <v>Natural Gas</v>
          </cell>
        </row>
        <row r="7141">
          <cell r="A7141" t="str">
            <v>CT</v>
          </cell>
          <cell r="F7141">
            <v>2013</v>
          </cell>
          <cell r="N7141">
            <v>6004.8419999999996</v>
          </cell>
          <cell r="R7141">
            <v>101048.47100000001</v>
          </cell>
          <cell r="S7141" t="str">
            <v>Natural Gas</v>
          </cell>
        </row>
        <row r="7142">
          <cell r="A7142" t="str">
            <v>CT</v>
          </cell>
          <cell r="F7142">
            <v>2014</v>
          </cell>
          <cell r="N7142">
            <v>5141.9799999999996</v>
          </cell>
          <cell r="R7142">
            <v>86515.92</v>
          </cell>
          <cell r="S7142" t="str">
            <v>Natural Gas</v>
          </cell>
        </row>
        <row r="7143">
          <cell r="A7143" t="str">
            <v>CT</v>
          </cell>
          <cell r="F7143">
            <v>2015</v>
          </cell>
          <cell r="N7143">
            <v>16530.437999999998</v>
          </cell>
          <cell r="R7143">
            <v>278155.93099999998</v>
          </cell>
          <cell r="S7143" t="str">
            <v>Natural Gas</v>
          </cell>
        </row>
        <row r="7144">
          <cell r="A7144" t="str">
            <v>CT</v>
          </cell>
          <cell r="F7144">
            <v>2016</v>
          </cell>
          <cell r="N7144">
            <v>24486.521000000001</v>
          </cell>
          <cell r="R7144">
            <v>412028.75799999997</v>
          </cell>
          <cell r="S7144" t="str">
            <v>Natural Gas</v>
          </cell>
        </row>
        <row r="7145">
          <cell r="A7145" t="str">
            <v>CT</v>
          </cell>
          <cell r="F7145">
            <v>2017</v>
          </cell>
          <cell r="N7145">
            <v>16434.521000000001</v>
          </cell>
          <cell r="R7145">
            <v>276538.25699999998</v>
          </cell>
          <cell r="S7145" t="str">
            <v>Natural Gas</v>
          </cell>
        </row>
        <row r="7146">
          <cell r="A7146" t="str">
            <v>CT</v>
          </cell>
          <cell r="F7146">
            <v>2018</v>
          </cell>
          <cell r="N7146">
            <v>11617.625</v>
          </cell>
          <cell r="R7146">
            <v>195501.383</v>
          </cell>
          <cell r="S7146" t="str">
            <v>Natural Gas</v>
          </cell>
        </row>
        <row r="7147">
          <cell r="A7147" t="str">
            <v>CT</v>
          </cell>
          <cell r="F7147">
            <v>2019</v>
          </cell>
          <cell r="N7147">
            <v>8426.5290000000005</v>
          </cell>
          <cell r="R7147">
            <v>141789.302</v>
          </cell>
          <cell r="S7147" t="str">
            <v>Natural Gas</v>
          </cell>
        </row>
        <row r="7148">
          <cell r="A7148" t="str">
            <v>CT</v>
          </cell>
          <cell r="F7148">
            <v>2020</v>
          </cell>
          <cell r="N7148">
            <v>12561.352000000001</v>
          </cell>
          <cell r="R7148">
            <v>211367.07800000001</v>
          </cell>
          <cell r="S7148" t="str">
            <v>Natural Gas</v>
          </cell>
        </row>
        <row r="7149">
          <cell r="A7149" t="str">
            <v>CT</v>
          </cell>
          <cell r="F7149">
            <v>2021</v>
          </cell>
          <cell r="N7149">
            <v>9138.4840000000004</v>
          </cell>
          <cell r="R7149">
            <v>153773.07399999999</v>
          </cell>
          <cell r="S7149" t="str">
            <v>Natural Gas</v>
          </cell>
        </row>
        <row r="7150">
          <cell r="A7150" t="str">
            <v>CT</v>
          </cell>
          <cell r="F7150">
            <v>2022</v>
          </cell>
          <cell r="N7150">
            <v>5972.2560000000003</v>
          </cell>
          <cell r="R7150">
            <v>100482.022</v>
          </cell>
          <cell r="S7150" t="str">
            <v>Natural Gas</v>
          </cell>
        </row>
        <row r="7151">
          <cell r="A7151" t="str">
            <v>CT</v>
          </cell>
          <cell r="F7151">
            <v>2023</v>
          </cell>
          <cell r="N7151">
            <v>15826.651</v>
          </cell>
          <cell r="R7151">
            <v>266293.29399999999</v>
          </cell>
          <cell r="S7151" t="str">
            <v>Natural Gas</v>
          </cell>
        </row>
        <row r="7152">
          <cell r="A7152" t="str">
            <v>CT</v>
          </cell>
          <cell r="F7152">
            <v>2009</v>
          </cell>
          <cell r="N7152">
            <v>15296.026</v>
          </cell>
          <cell r="R7152">
            <v>257369.96799999999</v>
          </cell>
          <cell r="S7152" t="str">
            <v>Natural Gas</v>
          </cell>
        </row>
        <row r="7153">
          <cell r="A7153" t="str">
            <v>CT</v>
          </cell>
          <cell r="F7153">
            <v>2010</v>
          </cell>
          <cell r="N7153">
            <v>25093.954000000002</v>
          </cell>
          <cell r="R7153">
            <v>422263.71600000001</v>
          </cell>
          <cell r="S7153" t="str">
            <v>Natural Gas</v>
          </cell>
        </row>
        <row r="7154">
          <cell r="A7154" t="str">
            <v>CT</v>
          </cell>
          <cell r="F7154">
            <v>2011</v>
          </cell>
          <cell r="N7154">
            <v>21766.707999999999</v>
          </cell>
          <cell r="R7154">
            <v>366288.88400000002</v>
          </cell>
          <cell r="S7154" t="str">
            <v>Natural Gas</v>
          </cell>
        </row>
        <row r="7155">
          <cell r="A7155" t="str">
            <v>CT</v>
          </cell>
          <cell r="F7155">
            <v>2012</v>
          </cell>
          <cell r="N7155">
            <v>13987.477999999999</v>
          </cell>
          <cell r="R7155">
            <v>235384.095</v>
          </cell>
          <cell r="S7155" t="str">
            <v>Natural Gas</v>
          </cell>
        </row>
        <row r="7156">
          <cell r="A7156" t="str">
            <v>CT</v>
          </cell>
          <cell r="F7156">
            <v>2013</v>
          </cell>
          <cell r="N7156">
            <v>7877.0730000000003</v>
          </cell>
          <cell r="R7156">
            <v>132538.45199999999</v>
          </cell>
          <cell r="S7156" t="str">
            <v>Natural Gas</v>
          </cell>
        </row>
        <row r="7157">
          <cell r="A7157" t="str">
            <v>CT</v>
          </cell>
          <cell r="F7157">
            <v>2014</v>
          </cell>
          <cell r="N7157">
            <v>6179.2610000000004</v>
          </cell>
          <cell r="R7157">
            <v>103959.00599999999</v>
          </cell>
          <cell r="S7157" t="str">
            <v>Natural Gas</v>
          </cell>
        </row>
        <row r="7158">
          <cell r="A7158" t="str">
            <v>CT</v>
          </cell>
          <cell r="F7158">
            <v>2015</v>
          </cell>
          <cell r="N7158">
            <v>15612.441999999999</v>
          </cell>
          <cell r="R7158">
            <v>262711.54300000001</v>
          </cell>
          <cell r="S7158" t="str">
            <v>Natural Gas</v>
          </cell>
        </row>
        <row r="7159">
          <cell r="A7159" t="str">
            <v>CT</v>
          </cell>
          <cell r="F7159">
            <v>2016</v>
          </cell>
          <cell r="N7159">
            <v>19342.64</v>
          </cell>
          <cell r="R7159">
            <v>325484.36499999999</v>
          </cell>
          <cell r="S7159" t="str">
            <v>Natural Gas</v>
          </cell>
        </row>
        <row r="7160">
          <cell r="A7160" t="str">
            <v>CT</v>
          </cell>
          <cell r="F7160">
            <v>2017</v>
          </cell>
          <cell r="N7160">
            <v>17784.847000000002</v>
          </cell>
          <cell r="R7160">
            <v>299273.27600000001</v>
          </cell>
          <cell r="S7160" t="str">
            <v>Natural Gas</v>
          </cell>
        </row>
        <row r="7161">
          <cell r="A7161" t="str">
            <v>CT</v>
          </cell>
          <cell r="F7161">
            <v>2018</v>
          </cell>
          <cell r="N7161">
            <v>11631.151</v>
          </cell>
          <cell r="R7161">
            <v>195723.22099999999</v>
          </cell>
          <cell r="S7161" t="str">
            <v>Natural Gas</v>
          </cell>
        </row>
        <row r="7162">
          <cell r="A7162" t="str">
            <v>CT</v>
          </cell>
          <cell r="F7162">
            <v>2019</v>
          </cell>
          <cell r="N7162">
            <v>7763.8789999999999</v>
          </cell>
          <cell r="R7162">
            <v>130663.973</v>
          </cell>
          <cell r="S7162" t="str">
            <v>Natural Gas</v>
          </cell>
        </row>
        <row r="7163">
          <cell r="A7163" t="str">
            <v>CT</v>
          </cell>
          <cell r="F7163">
            <v>2020</v>
          </cell>
          <cell r="N7163">
            <v>13951.427</v>
          </cell>
          <cell r="R7163">
            <v>234765.60399999999</v>
          </cell>
          <cell r="S7163" t="str">
            <v>Natural Gas</v>
          </cell>
        </row>
        <row r="7164">
          <cell r="A7164" t="str">
            <v>CT</v>
          </cell>
          <cell r="F7164">
            <v>2021</v>
          </cell>
          <cell r="N7164">
            <v>9888.6299999999992</v>
          </cell>
          <cell r="R7164">
            <v>166395.27900000001</v>
          </cell>
          <cell r="S7164" t="str">
            <v>Natural Gas</v>
          </cell>
        </row>
        <row r="7165">
          <cell r="A7165" t="str">
            <v>CT</v>
          </cell>
          <cell r="F7165">
            <v>2022</v>
          </cell>
          <cell r="N7165">
            <v>6187.4290000000001</v>
          </cell>
          <cell r="R7165">
            <v>104103.19100000001</v>
          </cell>
          <cell r="S7165" t="str">
            <v>Natural Gas</v>
          </cell>
        </row>
        <row r="7166">
          <cell r="A7166" t="str">
            <v>CT</v>
          </cell>
          <cell r="F7166">
            <v>2023</v>
          </cell>
          <cell r="N7166">
            <v>11850.710999999999</v>
          </cell>
          <cell r="R7166">
            <v>199414.41099999999</v>
          </cell>
          <cell r="S7166" t="str">
            <v>Natural Gas</v>
          </cell>
        </row>
        <row r="7167">
          <cell r="A7167" t="str">
            <v>CT</v>
          </cell>
          <cell r="F7167">
            <v>2009</v>
          </cell>
          <cell r="N7167">
            <v>10432.539000000001</v>
          </cell>
          <cell r="R7167">
            <v>175547.78899999999</v>
          </cell>
          <cell r="S7167" t="str">
            <v>Natural Gas</v>
          </cell>
        </row>
        <row r="7168">
          <cell r="A7168" t="str">
            <v>CT</v>
          </cell>
          <cell r="F7168">
            <v>2010</v>
          </cell>
          <cell r="N7168">
            <v>24313.526000000002</v>
          </cell>
          <cell r="R7168">
            <v>409123.84700000001</v>
          </cell>
          <cell r="S7168" t="str">
            <v>Natural Gas</v>
          </cell>
        </row>
        <row r="7169">
          <cell r="A7169" t="str">
            <v>CT</v>
          </cell>
          <cell r="F7169">
            <v>2011</v>
          </cell>
          <cell r="N7169">
            <v>20548.508999999998</v>
          </cell>
          <cell r="R7169">
            <v>345804.60100000002</v>
          </cell>
          <cell r="S7169" t="str">
            <v>Natural Gas</v>
          </cell>
        </row>
        <row r="7170">
          <cell r="A7170" t="str">
            <v>CT</v>
          </cell>
          <cell r="F7170">
            <v>2012</v>
          </cell>
          <cell r="N7170">
            <v>10922.52</v>
          </cell>
          <cell r="R7170">
            <v>183785.323</v>
          </cell>
          <cell r="S7170" t="str">
            <v>Natural Gas</v>
          </cell>
        </row>
        <row r="7171">
          <cell r="A7171" t="str">
            <v>CT</v>
          </cell>
          <cell r="F7171">
            <v>2013</v>
          </cell>
          <cell r="N7171">
            <v>5818.0479999999998</v>
          </cell>
          <cell r="R7171">
            <v>97905.98</v>
          </cell>
          <cell r="S7171" t="str">
            <v>Natural Gas</v>
          </cell>
        </row>
        <row r="7172">
          <cell r="A7172" t="str">
            <v>CT</v>
          </cell>
          <cell r="F7172">
            <v>2014</v>
          </cell>
          <cell r="N7172">
            <v>4935.7849999999999</v>
          </cell>
          <cell r="R7172">
            <v>83056.322</v>
          </cell>
          <cell r="S7172" t="str">
            <v>Natural Gas</v>
          </cell>
        </row>
        <row r="7173">
          <cell r="A7173" t="str">
            <v>CT</v>
          </cell>
          <cell r="F7173">
            <v>2015</v>
          </cell>
          <cell r="N7173">
            <v>16644.186000000002</v>
          </cell>
          <cell r="R7173">
            <v>280059.90399999998</v>
          </cell>
          <cell r="S7173" t="str">
            <v>Natural Gas</v>
          </cell>
        </row>
        <row r="7174">
          <cell r="A7174" t="str">
            <v>CT</v>
          </cell>
          <cell r="F7174">
            <v>2016</v>
          </cell>
          <cell r="N7174">
            <v>26454.773000000001</v>
          </cell>
          <cell r="R7174">
            <v>445158.58199999999</v>
          </cell>
          <cell r="S7174" t="str">
            <v>Natural Gas</v>
          </cell>
        </row>
        <row r="7175">
          <cell r="A7175" t="str">
            <v>CT</v>
          </cell>
          <cell r="F7175">
            <v>2017</v>
          </cell>
          <cell r="N7175">
            <v>18286.310000000001</v>
          </cell>
          <cell r="R7175">
            <v>307711.78200000001</v>
          </cell>
          <cell r="S7175" t="str">
            <v>Natural Gas</v>
          </cell>
        </row>
        <row r="7176">
          <cell r="A7176" t="str">
            <v>CT</v>
          </cell>
          <cell r="F7176">
            <v>2018</v>
          </cell>
          <cell r="N7176">
            <v>13193.477000000001</v>
          </cell>
          <cell r="R7176">
            <v>222014.875</v>
          </cell>
          <cell r="S7176" t="str">
            <v>Natural Gas</v>
          </cell>
        </row>
        <row r="7177">
          <cell r="A7177" t="str">
            <v>CT</v>
          </cell>
          <cell r="F7177">
            <v>2019</v>
          </cell>
          <cell r="N7177">
            <v>8664.5660000000007</v>
          </cell>
          <cell r="R7177">
            <v>145794.41399999999</v>
          </cell>
          <cell r="S7177" t="str">
            <v>Natural Gas</v>
          </cell>
        </row>
        <row r="7178">
          <cell r="A7178" t="str">
            <v>CT</v>
          </cell>
          <cell r="F7178">
            <v>2020</v>
          </cell>
          <cell r="N7178">
            <v>11957.816000000001</v>
          </cell>
          <cell r="R7178">
            <v>201218.16</v>
          </cell>
          <cell r="S7178" t="str">
            <v>Natural Gas</v>
          </cell>
        </row>
        <row r="7179">
          <cell r="A7179" t="str">
            <v>CT</v>
          </cell>
          <cell r="F7179">
            <v>2021</v>
          </cell>
          <cell r="N7179">
            <v>10436.325999999999</v>
          </cell>
          <cell r="R7179">
            <v>175611.48300000001</v>
          </cell>
          <cell r="S7179" t="str">
            <v>Natural Gas</v>
          </cell>
        </row>
        <row r="7180">
          <cell r="A7180" t="str">
            <v>CT</v>
          </cell>
          <cell r="F7180">
            <v>2022</v>
          </cell>
          <cell r="N7180">
            <v>8252.5879999999997</v>
          </cell>
          <cell r="R7180">
            <v>138867.15</v>
          </cell>
          <cell r="S7180" t="str">
            <v>Natural Gas</v>
          </cell>
        </row>
        <row r="7181">
          <cell r="A7181" t="str">
            <v>CT</v>
          </cell>
          <cell r="F7181">
            <v>2023</v>
          </cell>
          <cell r="N7181">
            <v>16099.578</v>
          </cell>
          <cell r="R7181">
            <v>270889.05900000001</v>
          </cell>
          <cell r="S7181" t="str">
            <v>Natural Gas</v>
          </cell>
        </row>
        <row r="7182">
          <cell r="A7182" t="str">
            <v>CT</v>
          </cell>
          <cell r="F7182">
            <v>2018</v>
          </cell>
          <cell r="N7182">
            <v>12677.496999999999</v>
          </cell>
          <cell r="R7182">
            <v>213318.399</v>
          </cell>
          <cell r="S7182" t="str">
            <v>Natural Gas</v>
          </cell>
        </row>
        <row r="7183">
          <cell r="A7183" t="str">
            <v>CT</v>
          </cell>
          <cell r="F7183">
            <v>2019</v>
          </cell>
          <cell r="N7183">
            <v>9495.9860000000008</v>
          </cell>
          <cell r="R7183">
            <v>159788.36799999999</v>
          </cell>
          <cell r="S7183" t="str">
            <v>Natural Gas</v>
          </cell>
        </row>
        <row r="7184">
          <cell r="A7184" t="str">
            <v>CT</v>
          </cell>
          <cell r="F7184">
            <v>2020</v>
          </cell>
          <cell r="N7184">
            <v>17138.210999999999</v>
          </cell>
          <cell r="R7184">
            <v>288383.049</v>
          </cell>
          <cell r="S7184" t="str">
            <v>Natural Gas</v>
          </cell>
        </row>
        <row r="7185">
          <cell r="A7185" t="str">
            <v>CT</v>
          </cell>
          <cell r="F7185">
            <v>2021</v>
          </cell>
          <cell r="N7185">
            <v>11295.816999999999</v>
          </cell>
          <cell r="R7185">
            <v>190077.095</v>
          </cell>
          <cell r="S7185" t="str">
            <v>Natural Gas</v>
          </cell>
        </row>
        <row r="7186">
          <cell r="A7186" t="str">
            <v>CT</v>
          </cell>
          <cell r="F7186">
            <v>2022</v>
          </cell>
          <cell r="N7186">
            <v>7215.8190000000004</v>
          </cell>
          <cell r="R7186">
            <v>121425.444</v>
          </cell>
          <cell r="S7186" t="str">
            <v>Natural Gas</v>
          </cell>
        </row>
        <row r="7187">
          <cell r="A7187" t="str">
            <v>CT</v>
          </cell>
          <cell r="F7187">
            <v>2023</v>
          </cell>
          <cell r="N7187">
            <v>12693.217000000001</v>
          </cell>
          <cell r="R7187">
            <v>213582.473</v>
          </cell>
          <cell r="S7187" t="str">
            <v>Natural Gas</v>
          </cell>
        </row>
        <row r="7188">
          <cell r="A7188" t="str">
            <v>CT</v>
          </cell>
          <cell r="F7188">
            <v>2018</v>
          </cell>
          <cell r="N7188">
            <v>11187.567999999999</v>
          </cell>
          <cell r="R7188">
            <v>188246.59700000001</v>
          </cell>
          <cell r="S7188" t="str">
            <v>Natural Gas</v>
          </cell>
        </row>
        <row r="7189">
          <cell r="A7189" t="str">
            <v>CT</v>
          </cell>
          <cell r="F7189">
            <v>2019</v>
          </cell>
          <cell r="N7189">
            <v>10349.933000000001</v>
          </cell>
          <cell r="R7189">
            <v>174141.601</v>
          </cell>
          <cell r="S7189" t="str">
            <v>Natural Gas</v>
          </cell>
        </row>
        <row r="7190">
          <cell r="A7190" t="str">
            <v>CT</v>
          </cell>
          <cell r="F7190">
            <v>2020</v>
          </cell>
          <cell r="N7190">
            <v>14883.951999999999</v>
          </cell>
          <cell r="R7190">
            <v>250452.34700000001</v>
          </cell>
          <cell r="S7190" t="str">
            <v>Natural Gas</v>
          </cell>
        </row>
        <row r="7191">
          <cell r="A7191" t="str">
            <v>CT</v>
          </cell>
          <cell r="F7191">
            <v>2021</v>
          </cell>
          <cell r="N7191">
            <v>10601.700999999999</v>
          </cell>
          <cell r="R7191">
            <v>178376.97200000001</v>
          </cell>
          <cell r="S7191" t="str">
            <v>Natural Gas</v>
          </cell>
        </row>
        <row r="7192">
          <cell r="A7192" t="str">
            <v>CT</v>
          </cell>
          <cell r="F7192">
            <v>2022</v>
          </cell>
          <cell r="N7192">
            <v>7651.4939999999997</v>
          </cell>
          <cell r="R7192">
            <v>128756.106</v>
          </cell>
          <cell r="S7192" t="str">
            <v>Natural Gas</v>
          </cell>
        </row>
        <row r="7193">
          <cell r="A7193" t="str">
            <v>CT</v>
          </cell>
          <cell r="F7193">
            <v>2023</v>
          </cell>
          <cell r="N7193">
            <v>15776.130999999999</v>
          </cell>
          <cell r="R7193">
            <v>265460.03100000002</v>
          </cell>
          <cell r="S7193" t="str">
            <v>Natural Gas</v>
          </cell>
        </row>
        <row r="7194">
          <cell r="A7194" t="str">
            <v>PA</v>
          </cell>
          <cell r="F7194">
            <v>2022</v>
          </cell>
          <cell r="N7194">
            <v>315324.772</v>
          </cell>
          <cell r="R7194">
            <v>5288451.023</v>
          </cell>
          <cell r="S7194" t="str">
            <v>Natural Gas</v>
          </cell>
        </row>
        <row r="7195">
          <cell r="A7195" t="str">
            <v>PA</v>
          </cell>
          <cell r="F7195">
            <v>2023</v>
          </cell>
          <cell r="N7195">
            <v>559901.81000000006</v>
          </cell>
          <cell r="R7195">
            <v>9421293.5089999996</v>
          </cell>
          <cell r="S7195" t="str">
            <v>Natural Gas</v>
          </cell>
        </row>
        <row r="7196">
          <cell r="A7196" t="str">
            <v>PA</v>
          </cell>
          <cell r="F7196">
            <v>2022</v>
          </cell>
          <cell r="N7196">
            <v>315458.50400000002</v>
          </cell>
          <cell r="R7196">
            <v>5289337.0070000002</v>
          </cell>
          <cell r="S7196" t="str">
            <v>Natural Gas</v>
          </cell>
        </row>
        <row r="7197">
          <cell r="A7197" t="str">
            <v>PA</v>
          </cell>
          <cell r="F7197">
            <v>2023</v>
          </cell>
          <cell r="N7197">
            <v>522666.45500000002</v>
          </cell>
          <cell r="R7197">
            <v>8794404.4030000009</v>
          </cell>
          <cell r="S7197" t="str">
            <v>Natural Gas</v>
          </cell>
        </row>
        <row r="7198">
          <cell r="A7198" t="str">
            <v>PA</v>
          </cell>
          <cell r="F7198">
            <v>2022</v>
          </cell>
          <cell r="N7198">
            <v>328643.96600000001</v>
          </cell>
          <cell r="R7198">
            <v>5512012.1449999996</v>
          </cell>
          <cell r="S7198" t="str">
            <v>Natural Gas</v>
          </cell>
        </row>
        <row r="7199">
          <cell r="A7199" t="str">
            <v>PA</v>
          </cell>
          <cell r="F7199">
            <v>2023</v>
          </cell>
          <cell r="N7199">
            <v>474509.21399999998</v>
          </cell>
          <cell r="R7199">
            <v>7983647.9890000001</v>
          </cell>
          <cell r="S7199" t="str">
            <v>Natural Gas</v>
          </cell>
        </row>
        <row r="7200">
          <cell r="A7200" t="str">
            <v>PA</v>
          </cell>
          <cell r="F7200">
            <v>2022</v>
          </cell>
          <cell r="N7200">
            <v>1120416.327</v>
          </cell>
          <cell r="R7200">
            <v>18760037.022</v>
          </cell>
          <cell r="S7200" t="str">
            <v>Natural Gas</v>
          </cell>
        </row>
        <row r="7201">
          <cell r="A7201" t="str">
            <v>PA</v>
          </cell>
          <cell r="F7201">
            <v>2023</v>
          </cell>
          <cell r="N7201">
            <v>1159597.514</v>
          </cell>
          <cell r="R7201">
            <v>19511865.138</v>
          </cell>
          <cell r="S7201" t="str">
            <v>Natural Gas</v>
          </cell>
        </row>
        <row r="7202">
          <cell r="A7202" t="str">
            <v>PA</v>
          </cell>
          <cell r="F7202">
            <v>2022</v>
          </cell>
          <cell r="N7202">
            <v>1118529.794</v>
          </cell>
          <cell r="R7202">
            <v>18794007.416999999</v>
          </cell>
          <cell r="S7202" t="str">
            <v>Natural Gas</v>
          </cell>
        </row>
        <row r="7203">
          <cell r="A7203" t="str">
            <v>PA</v>
          </cell>
          <cell r="F7203">
            <v>2023</v>
          </cell>
          <cell r="N7203">
            <v>1180961.399</v>
          </cell>
          <cell r="R7203">
            <v>19871770.787</v>
          </cell>
          <cell r="S7203" t="str">
            <v>Natural Gas</v>
          </cell>
        </row>
        <row r="7204">
          <cell r="A7204" t="str">
            <v>NY</v>
          </cell>
          <cell r="F7204">
            <v>2009</v>
          </cell>
          <cell r="N7204">
            <v>1229.5999999999999</v>
          </cell>
          <cell r="R7204">
            <v>20848.2</v>
          </cell>
          <cell r="S7204" t="str">
            <v>Natural Gas</v>
          </cell>
        </row>
        <row r="7205">
          <cell r="A7205" t="str">
            <v>NY</v>
          </cell>
          <cell r="F7205">
            <v>2010</v>
          </cell>
          <cell r="N7205">
            <v>4142.3999999999996</v>
          </cell>
          <cell r="R7205">
            <v>70230.100000000006</v>
          </cell>
          <cell r="S7205" t="str">
            <v>Natural Gas</v>
          </cell>
        </row>
        <row r="7206">
          <cell r="A7206" t="str">
            <v>NY</v>
          </cell>
          <cell r="F7206">
            <v>2011</v>
          </cell>
          <cell r="N7206">
            <v>1714.7</v>
          </cell>
          <cell r="R7206">
            <v>29053.9</v>
          </cell>
          <cell r="S7206" t="str">
            <v>Natural Gas</v>
          </cell>
        </row>
        <row r="7207">
          <cell r="A7207" t="str">
            <v>NY</v>
          </cell>
          <cell r="F7207">
            <v>2012</v>
          </cell>
          <cell r="S7207" t="str">
            <v>Natural Gas</v>
          </cell>
        </row>
        <row r="7208">
          <cell r="A7208" t="str">
            <v>NY</v>
          </cell>
          <cell r="F7208">
            <v>2013</v>
          </cell>
          <cell r="S7208" t="str">
            <v>Natural Gas</v>
          </cell>
        </row>
        <row r="7209">
          <cell r="A7209" t="str">
            <v>NY</v>
          </cell>
          <cell r="F7209">
            <v>2014</v>
          </cell>
          <cell r="N7209">
            <v>345</v>
          </cell>
          <cell r="R7209">
            <v>5847.9</v>
          </cell>
          <cell r="S7209" t="str">
            <v>Natural Gas</v>
          </cell>
        </row>
        <row r="7210">
          <cell r="A7210" t="str">
            <v>NY</v>
          </cell>
          <cell r="F7210">
            <v>2015</v>
          </cell>
          <cell r="N7210">
            <v>20054.599999999999</v>
          </cell>
          <cell r="R7210">
            <v>340237.9</v>
          </cell>
          <cell r="S7210" t="str">
            <v>Natural Gas</v>
          </cell>
        </row>
        <row r="7211">
          <cell r="A7211" t="str">
            <v>NY</v>
          </cell>
          <cell r="F7211">
            <v>2016</v>
          </cell>
          <cell r="N7211">
            <v>18187.900000000001</v>
          </cell>
          <cell r="R7211">
            <v>308333.40000000002</v>
          </cell>
          <cell r="S7211" t="str">
            <v>Natural Gas</v>
          </cell>
        </row>
        <row r="7212">
          <cell r="A7212" t="str">
            <v>NY</v>
          </cell>
          <cell r="F7212">
            <v>2017</v>
          </cell>
          <cell r="N7212">
            <v>2424.6</v>
          </cell>
          <cell r="R7212">
            <v>41093.4</v>
          </cell>
          <cell r="S7212" t="str">
            <v>Natural Gas</v>
          </cell>
        </row>
        <row r="7213">
          <cell r="A7213" t="str">
            <v>PA</v>
          </cell>
          <cell r="F7213">
            <v>2022</v>
          </cell>
          <cell r="N7213">
            <v>72571.993000000002</v>
          </cell>
          <cell r="R7213">
            <v>1221209.0719999999</v>
          </cell>
          <cell r="S7213" t="str">
            <v>Natural Gas</v>
          </cell>
        </row>
        <row r="7214">
          <cell r="A7214" t="str">
            <v>PA</v>
          </cell>
          <cell r="F7214">
            <v>2023</v>
          </cell>
          <cell r="N7214">
            <v>75726.548999999999</v>
          </cell>
          <cell r="R7214">
            <v>1274237.8959999999</v>
          </cell>
          <cell r="S7214" t="str">
            <v>Natural Gas</v>
          </cell>
        </row>
        <row r="7215">
          <cell r="A7215" t="str">
            <v>PA</v>
          </cell>
          <cell r="F7215">
            <v>2022</v>
          </cell>
          <cell r="N7215">
            <v>54741.345999999998</v>
          </cell>
          <cell r="R7215">
            <v>921119.93200000003</v>
          </cell>
          <cell r="S7215" t="str">
            <v>Natural Gas</v>
          </cell>
        </row>
        <row r="7216">
          <cell r="A7216" t="str">
            <v>PA</v>
          </cell>
          <cell r="F7216">
            <v>2023</v>
          </cell>
          <cell r="N7216">
            <v>73236.471000000005</v>
          </cell>
          <cell r="R7216">
            <v>1232364.4080000001</v>
          </cell>
          <cell r="S7216" t="str">
            <v>Natural Gas</v>
          </cell>
        </row>
        <row r="7217">
          <cell r="A7217" t="str">
            <v>NH</v>
          </cell>
          <cell r="F7217">
            <v>2009</v>
          </cell>
          <cell r="N7217">
            <v>319803.902</v>
          </cell>
          <cell r="R7217">
            <v>5372786.5980000002</v>
          </cell>
          <cell r="S7217" t="str">
            <v>Natural Gas</v>
          </cell>
        </row>
        <row r="7218">
          <cell r="A7218" t="str">
            <v>NH</v>
          </cell>
          <cell r="F7218">
            <v>2010</v>
          </cell>
          <cell r="N7218">
            <v>419478.88299999997</v>
          </cell>
          <cell r="R7218">
            <v>7058267.5829999996</v>
          </cell>
          <cell r="S7218" t="str">
            <v>Natural Gas</v>
          </cell>
        </row>
        <row r="7219">
          <cell r="A7219" t="str">
            <v>NH</v>
          </cell>
          <cell r="F7219">
            <v>2011</v>
          </cell>
          <cell r="N7219">
            <v>573930.304</v>
          </cell>
          <cell r="R7219">
            <v>9657488.1060000006</v>
          </cell>
          <cell r="S7219" t="str">
            <v>Natural Gas</v>
          </cell>
        </row>
        <row r="7220">
          <cell r="A7220" t="str">
            <v>NH</v>
          </cell>
          <cell r="F7220">
            <v>2012</v>
          </cell>
          <cell r="N7220">
            <v>467117.24300000002</v>
          </cell>
          <cell r="R7220">
            <v>7860163.7649999997</v>
          </cell>
          <cell r="S7220" t="str">
            <v>Natural Gas</v>
          </cell>
        </row>
        <row r="7221">
          <cell r="A7221" t="str">
            <v>NH</v>
          </cell>
          <cell r="F7221">
            <v>2013</v>
          </cell>
          <cell r="N7221">
            <v>138472.66699999999</v>
          </cell>
          <cell r="R7221">
            <v>2288854.7880000002</v>
          </cell>
          <cell r="S7221" t="str">
            <v>Natural Gas</v>
          </cell>
        </row>
        <row r="7222">
          <cell r="A7222" t="str">
            <v>NH</v>
          </cell>
          <cell r="F7222">
            <v>2014</v>
          </cell>
          <cell r="N7222">
            <v>233124.91899999999</v>
          </cell>
          <cell r="R7222">
            <v>3701593.3489999999</v>
          </cell>
          <cell r="S7222" t="str">
            <v>Natural Gas</v>
          </cell>
        </row>
        <row r="7223">
          <cell r="A7223" t="str">
            <v>NH</v>
          </cell>
          <cell r="F7223">
            <v>2015</v>
          </cell>
          <cell r="N7223">
            <v>303018.38299999997</v>
          </cell>
          <cell r="R7223">
            <v>5026844.1359999999</v>
          </cell>
          <cell r="S7223" t="str">
            <v>Natural Gas</v>
          </cell>
        </row>
        <row r="7224">
          <cell r="A7224" t="str">
            <v>NH</v>
          </cell>
          <cell r="F7224">
            <v>2016</v>
          </cell>
          <cell r="N7224">
            <v>285431.00799999997</v>
          </cell>
          <cell r="R7224">
            <v>4800415.2350000003</v>
          </cell>
          <cell r="S7224" t="str">
            <v>Natural Gas</v>
          </cell>
        </row>
        <row r="7225">
          <cell r="A7225" t="str">
            <v>NH</v>
          </cell>
          <cell r="F7225">
            <v>2017</v>
          </cell>
          <cell r="N7225">
            <v>193205.924</v>
          </cell>
          <cell r="R7225">
            <v>3155491.4440000001</v>
          </cell>
          <cell r="S7225" t="str">
            <v>Natural Gas</v>
          </cell>
        </row>
        <row r="7226">
          <cell r="A7226" t="str">
            <v>NH</v>
          </cell>
          <cell r="F7226">
            <v>2018</v>
          </cell>
          <cell r="N7226">
            <v>191110.17</v>
          </cell>
          <cell r="R7226">
            <v>3100365.0780000002</v>
          </cell>
          <cell r="S7226" t="str">
            <v>Natural Gas</v>
          </cell>
        </row>
        <row r="7227">
          <cell r="A7227" t="str">
            <v>NH</v>
          </cell>
          <cell r="F7227">
            <v>2019</v>
          </cell>
          <cell r="N7227">
            <v>115505.584</v>
          </cell>
          <cell r="R7227">
            <v>1929349.5460000001</v>
          </cell>
          <cell r="S7227" t="str">
            <v>Natural Gas</v>
          </cell>
        </row>
        <row r="7228">
          <cell r="A7228" t="str">
            <v>NH</v>
          </cell>
          <cell r="F7228">
            <v>2020</v>
          </cell>
          <cell r="N7228">
            <v>108066.686</v>
          </cell>
          <cell r="R7228">
            <v>1784469.713</v>
          </cell>
          <cell r="S7228" t="str">
            <v>Natural Gas</v>
          </cell>
        </row>
        <row r="7229">
          <cell r="A7229" t="str">
            <v>NH</v>
          </cell>
          <cell r="F7229">
            <v>2021</v>
          </cell>
          <cell r="N7229">
            <v>275277.962</v>
          </cell>
          <cell r="R7229">
            <v>4568006.6289999997</v>
          </cell>
          <cell r="S7229" t="str">
            <v>Natural Gas</v>
          </cell>
        </row>
        <row r="7230">
          <cell r="A7230" t="str">
            <v>NH</v>
          </cell>
          <cell r="F7230">
            <v>2022</v>
          </cell>
          <cell r="N7230">
            <v>315589.125</v>
          </cell>
          <cell r="R7230">
            <v>4859236.477</v>
          </cell>
          <cell r="S7230" t="str">
            <v>Natural Gas</v>
          </cell>
        </row>
        <row r="7231">
          <cell r="A7231" t="str">
            <v>NH</v>
          </cell>
          <cell r="F7231">
            <v>2023</v>
          </cell>
          <cell r="N7231">
            <v>190220.50599999999</v>
          </cell>
          <cell r="R7231">
            <v>3189660.9210000001</v>
          </cell>
          <cell r="S7231" t="str">
            <v>Natural Gas</v>
          </cell>
        </row>
        <row r="7232">
          <cell r="A7232" t="str">
            <v>NH</v>
          </cell>
          <cell r="F7232">
            <v>2009</v>
          </cell>
          <cell r="N7232">
            <v>313508.21999999997</v>
          </cell>
          <cell r="R7232">
            <v>5264477.7539999997</v>
          </cell>
          <cell r="S7232" t="str">
            <v>Natural Gas</v>
          </cell>
        </row>
        <row r="7233">
          <cell r="A7233" t="str">
            <v>NH</v>
          </cell>
          <cell r="F7233">
            <v>2010</v>
          </cell>
          <cell r="N7233">
            <v>421222.755</v>
          </cell>
          <cell r="R7233">
            <v>7087667.6229999997</v>
          </cell>
          <cell r="S7233" t="str">
            <v>Natural Gas</v>
          </cell>
        </row>
        <row r="7234">
          <cell r="A7234" t="str">
            <v>NH</v>
          </cell>
          <cell r="F7234">
            <v>2011</v>
          </cell>
          <cell r="N7234">
            <v>607317.07900000003</v>
          </cell>
          <cell r="R7234">
            <v>10218289.325999999</v>
          </cell>
          <cell r="S7234" t="str">
            <v>Natural Gas</v>
          </cell>
        </row>
        <row r="7235">
          <cell r="A7235" t="str">
            <v>NH</v>
          </cell>
          <cell r="F7235">
            <v>2012</v>
          </cell>
          <cell r="N7235">
            <v>477460.85200000001</v>
          </cell>
          <cell r="R7235">
            <v>8034220.3859999999</v>
          </cell>
          <cell r="S7235" t="str">
            <v>Natural Gas</v>
          </cell>
        </row>
        <row r="7236">
          <cell r="A7236" t="str">
            <v>NH</v>
          </cell>
          <cell r="F7236">
            <v>2013</v>
          </cell>
          <cell r="N7236">
            <v>178888.399</v>
          </cell>
          <cell r="R7236">
            <v>2971802.1519999998</v>
          </cell>
          <cell r="S7236" t="str">
            <v>Natural Gas</v>
          </cell>
        </row>
        <row r="7237">
          <cell r="A7237" t="str">
            <v>NH</v>
          </cell>
          <cell r="F7237">
            <v>2014</v>
          </cell>
          <cell r="N7237">
            <v>221227.66399999999</v>
          </cell>
          <cell r="R7237">
            <v>3485722.963</v>
          </cell>
          <cell r="S7237" t="str">
            <v>Natural Gas</v>
          </cell>
        </row>
        <row r="7238">
          <cell r="A7238" t="str">
            <v>NH</v>
          </cell>
          <cell r="F7238">
            <v>2015</v>
          </cell>
          <cell r="N7238">
            <v>304890.10700000002</v>
          </cell>
          <cell r="R7238">
            <v>5056948.7319999998</v>
          </cell>
          <cell r="S7238" t="str">
            <v>Natural Gas</v>
          </cell>
        </row>
        <row r="7239">
          <cell r="A7239" t="str">
            <v>NH</v>
          </cell>
          <cell r="F7239">
            <v>2016</v>
          </cell>
          <cell r="N7239">
            <v>280650.31300000002</v>
          </cell>
          <cell r="R7239">
            <v>4720425.3669999996</v>
          </cell>
          <cell r="S7239" t="str">
            <v>Natural Gas</v>
          </cell>
        </row>
        <row r="7240">
          <cell r="A7240" t="str">
            <v>NH</v>
          </cell>
          <cell r="F7240">
            <v>2017</v>
          </cell>
          <cell r="N7240">
            <v>192232.908</v>
          </cell>
          <cell r="R7240">
            <v>3145882.5490000001</v>
          </cell>
          <cell r="S7240" t="str">
            <v>Natural Gas</v>
          </cell>
        </row>
        <row r="7241">
          <cell r="A7241" t="str">
            <v>NH</v>
          </cell>
          <cell r="F7241">
            <v>2018</v>
          </cell>
          <cell r="N7241">
            <v>178843.764</v>
          </cell>
          <cell r="R7241">
            <v>2953574.767</v>
          </cell>
          <cell r="S7241" t="str">
            <v>Natural Gas</v>
          </cell>
        </row>
        <row r="7242">
          <cell r="A7242" t="str">
            <v>NH</v>
          </cell>
          <cell r="F7242">
            <v>2019</v>
          </cell>
          <cell r="N7242">
            <v>116122.342</v>
          </cell>
          <cell r="R7242">
            <v>1949720.8019999999</v>
          </cell>
          <cell r="S7242" t="str">
            <v>Natural Gas</v>
          </cell>
        </row>
        <row r="7243">
          <cell r="A7243" t="str">
            <v>NH</v>
          </cell>
          <cell r="F7243">
            <v>2020</v>
          </cell>
          <cell r="N7243">
            <v>106133.28</v>
          </cell>
          <cell r="R7243">
            <v>1751765.794</v>
          </cell>
          <cell r="S7243" t="str">
            <v>Natural Gas</v>
          </cell>
        </row>
        <row r="7244">
          <cell r="A7244" t="str">
            <v>NH</v>
          </cell>
          <cell r="F7244">
            <v>2021</v>
          </cell>
          <cell r="N7244">
            <v>272346.63299999997</v>
          </cell>
          <cell r="R7244">
            <v>4529192.9419999998</v>
          </cell>
          <cell r="S7244" t="str">
            <v>Natural Gas</v>
          </cell>
        </row>
        <row r="7245">
          <cell r="A7245" t="str">
            <v>NH</v>
          </cell>
          <cell r="F7245">
            <v>2022</v>
          </cell>
          <cell r="N7245">
            <v>324585.63699999999</v>
          </cell>
          <cell r="R7245">
            <v>5006780.9649999999</v>
          </cell>
          <cell r="S7245" t="str">
            <v>Natural Gas</v>
          </cell>
        </row>
        <row r="7246">
          <cell r="A7246" t="str">
            <v>NH</v>
          </cell>
          <cell r="F7246">
            <v>2023</v>
          </cell>
          <cell r="N7246">
            <v>185301.53700000001</v>
          </cell>
          <cell r="R7246">
            <v>3114832.0120000001</v>
          </cell>
          <cell r="S7246" t="str">
            <v>Natural Gas</v>
          </cell>
        </row>
        <row r="7247">
          <cell r="A7247" t="str">
            <v>PA</v>
          </cell>
          <cell r="F7247">
            <v>2022</v>
          </cell>
          <cell r="N7247">
            <v>883565.46299999999</v>
          </cell>
          <cell r="R7247">
            <v>14867699.676999999</v>
          </cell>
          <cell r="S7247" t="str">
            <v>Natural Gas</v>
          </cell>
        </row>
        <row r="7248">
          <cell r="A7248" t="str">
            <v>PA</v>
          </cell>
          <cell r="F7248">
            <v>2023</v>
          </cell>
          <cell r="N7248">
            <v>913499.20200000005</v>
          </cell>
          <cell r="R7248">
            <v>15371447.419</v>
          </cell>
          <cell r="S7248" t="str">
            <v>Natural Gas</v>
          </cell>
        </row>
        <row r="7249">
          <cell r="A7249" t="str">
            <v>PA</v>
          </cell>
          <cell r="F7249">
            <v>2022</v>
          </cell>
          <cell r="N7249">
            <v>916903.64099999995</v>
          </cell>
          <cell r="R7249">
            <v>15428684.833000001</v>
          </cell>
          <cell r="S7249" t="str">
            <v>Natural Gas</v>
          </cell>
        </row>
        <row r="7250">
          <cell r="A7250" t="str">
            <v>PA</v>
          </cell>
          <cell r="F7250">
            <v>2023</v>
          </cell>
          <cell r="N7250">
            <v>913007.48300000001</v>
          </cell>
          <cell r="R7250">
            <v>15363119.503</v>
          </cell>
          <cell r="S7250" t="str">
            <v>Natural Gas</v>
          </cell>
        </row>
        <row r="7251">
          <cell r="A7251" t="str">
            <v>PA</v>
          </cell>
          <cell r="F7251">
            <v>2022</v>
          </cell>
          <cell r="N7251">
            <v>376698.728</v>
          </cell>
          <cell r="R7251">
            <v>6317473.6509999996</v>
          </cell>
          <cell r="S7251" t="str">
            <v>Natural Gas</v>
          </cell>
        </row>
        <row r="7252">
          <cell r="A7252" t="str">
            <v>PA</v>
          </cell>
          <cell r="F7252">
            <v>2023</v>
          </cell>
          <cell r="N7252">
            <v>475013.19199999998</v>
          </cell>
          <cell r="R7252">
            <v>7992987.8480000002</v>
          </cell>
          <cell r="S7252" t="str">
            <v>Natural Gas</v>
          </cell>
        </row>
        <row r="7253">
          <cell r="A7253" t="str">
            <v>PA</v>
          </cell>
          <cell r="F7253">
            <v>2022</v>
          </cell>
          <cell r="N7253">
            <v>340832.28200000001</v>
          </cell>
          <cell r="R7253">
            <v>5701539.7460000003</v>
          </cell>
          <cell r="S7253" t="str">
            <v>Natural Gas</v>
          </cell>
        </row>
        <row r="7254">
          <cell r="A7254" t="str">
            <v>PA</v>
          </cell>
          <cell r="F7254">
            <v>2023</v>
          </cell>
          <cell r="N7254">
            <v>471056.288</v>
          </cell>
          <cell r="R7254">
            <v>7926470.9639999997</v>
          </cell>
          <cell r="S7254" t="str">
            <v>Natural Gas</v>
          </cell>
        </row>
        <row r="7255">
          <cell r="A7255" t="str">
            <v>PA</v>
          </cell>
          <cell r="F7255">
            <v>2022</v>
          </cell>
          <cell r="N7255">
            <v>328691.85200000001</v>
          </cell>
          <cell r="R7255">
            <v>5498773.8650000002</v>
          </cell>
          <cell r="S7255" t="str">
            <v>Natural Gas</v>
          </cell>
        </row>
        <row r="7256">
          <cell r="A7256" t="str">
            <v>PA</v>
          </cell>
          <cell r="F7256">
            <v>2023</v>
          </cell>
          <cell r="N7256">
            <v>492435.31599999999</v>
          </cell>
          <cell r="R7256">
            <v>8286007.3700000001</v>
          </cell>
          <cell r="S7256" t="str">
            <v>Natural Gas</v>
          </cell>
        </row>
        <row r="7257">
          <cell r="A7257" t="str">
            <v>PA</v>
          </cell>
          <cell r="F7257">
            <v>2022</v>
          </cell>
          <cell r="N7257">
            <v>380555.43099999998</v>
          </cell>
          <cell r="R7257">
            <v>6348274.0669999998</v>
          </cell>
          <cell r="S7257" t="str">
            <v>Natural Gas</v>
          </cell>
        </row>
        <row r="7258">
          <cell r="A7258" t="str">
            <v>PA</v>
          </cell>
          <cell r="F7258">
            <v>2023</v>
          </cell>
          <cell r="N7258">
            <v>458203.94199999998</v>
          </cell>
          <cell r="R7258">
            <v>7708555.102</v>
          </cell>
          <cell r="S7258" t="str">
            <v>Natural Gas</v>
          </cell>
        </row>
        <row r="7259">
          <cell r="A7259" t="str">
            <v>PA</v>
          </cell>
          <cell r="F7259">
            <v>2022</v>
          </cell>
          <cell r="N7259">
            <v>361019.08</v>
          </cell>
          <cell r="R7259">
            <v>6038734.6380000003</v>
          </cell>
          <cell r="S7259" t="str">
            <v>Natural Gas</v>
          </cell>
        </row>
        <row r="7260">
          <cell r="A7260" t="str">
            <v>PA</v>
          </cell>
          <cell r="F7260">
            <v>2023</v>
          </cell>
          <cell r="N7260">
            <v>488954.10700000002</v>
          </cell>
          <cell r="R7260">
            <v>8227432.284</v>
          </cell>
          <cell r="S7260" t="str">
            <v>Natural Gas</v>
          </cell>
        </row>
        <row r="7261">
          <cell r="A7261" t="str">
            <v>PA</v>
          </cell>
          <cell r="F7261">
            <v>2022</v>
          </cell>
          <cell r="N7261">
            <v>298740.92499999999</v>
          </cell>
          <cell r="R7261">
            <v>5009452.4539999999</v>
          </cell>
          <cell r="S7261" t="str">
            <v>Natural Gas</v>
          </cell>
        </row>
        <row r="7262">
          <cell r="A7262" t="str">
            <v>PA</v>
          </cell>
          <cell r="F7262">
            <v>2023</v>
          </cell>
          <cell r="N7262">
            <v>519265.92599999998</v>
          </cell>
          <cell r="R7262">
            <v>8737548.2060000002</v>
          </cell>
          <cell r="S7262" t="str">
            <v>Natural Gas</v>
          </cell>
        </row>
        <row r="7263">
          <cell r="A7263" t="str">
            <v>NY</v>
          </cell>
          <cell r="F7263">
            <v>2009</v>
          </cell>
          <cell r="N7263">
            <v>14919.449000000001</v>
          </cell>
          <cell r="R7263">
            <v>251065.74900000001</v>
          </cell>
          <cell r="S7263" t="str">
            <v>Natural Gas</v>
          </cell>
        </row>
        <row r="7264">
          <cell r="A7264" t="str">
            <v>NY</v>
          </cell>
          <cell r="F7264">
            <v>2010</v>
          </cell>
          <cell r="N7264">
            <v>40095.608</v>
          </cell>
          <cell r="R7264">
            <v>674679.81200000003</v>
          </cell>
          <cell r="S7264" t="str">
            <v>Natural Gas</v>
          </cell>
        </row>
        <row r="7265">
          <cell r="A7265" t="str">
            <v>NY</v>
          </cell>
          <cell r="F7265">
            <v>2011</v>
          </cell>
          <cell r="N7265">
            <v>64019.531000000003</v>
          </cell>
          <cell r="R7265">
            <v>1077269.0290000001</v>
          </cell>
          <cell r="S7265" t="str">
            <v>Natural Gas</v>
          </cell>
        </row>
        <row r="7266">
          <cell r="A7266" t="str">
            <v>NY</v>
          </cell>
          <cell r="F7266">
            <v>2012</v>
          </cell>
          <cell r="N7266">
            <v>90110.159</v>
          </cell>
          <cell r="R7266">
            <v>1516281.6629999999</v>
          </cell>
          <cell r="S7266" t="str">
            <v>Natural Gas</v>
          </cell>
        </row>
        <row r="7267">
          <cell r="A7267" t="str">
            <v>NY</v>
          </cell>
          <cell r="F7267">
            <v>2013</v>
          </cell>
          <cell r="N7267">
            <v>106565.613</v>
          </cell>
          <cell r="R7267">
            <v>1793142.216</v>
          </cell>
          <cell r="S7267" t="str">
            <v>Natural Gas</v>
          </cell>
        </row>
        <row r="7268">
          <cell r="A7268" t="str">
            <v>NY</v>
          </cell>
          <cell r="F7268">
            <v>2014</v>
          </cell>
          <cell r="N7268">
            <v>152145.995</v>
          </cell>
          <cell r="R7268">
            <v>2560106.7239999999</v>
          </cell>
          <cell r="S7268" t="str">
            <v>Natural Gas</v>
          </cell>
        </row>
        <row r="7269">
          <cell r="A7269" t="str">
            <v>NY</v>
          </cell>
          <cell r="F7269">
            <v>2015</v>
          </cell>
          <cell r="N7269">
            <v>150747.30499999999</v>
          </cell>
          <cell r="R7269">
            <v>2536654.247</v>
          </cell>
          <cell r="S7269" t="str">
            <v>Natural Gas</v>
          </cell>
        </row>
        <row r="7270">
          <cell r="A7270" t="str">
            <v>NY</v>
          </cell>
          <cell r="F7270">
            <v>2016</v>
          </cell>
          <cell r="N7270">
            <v>142251.08199999999</v>
          </cell>
          <cell r="R7270">
            <v>2393577.966</v>
          </cell>
          <cell r="S7270" t="str">
            <v>Natural Gas</v>
          </cell>
        </row>
        <row r="7271">
          <cell r="A7271" t="str">
            <v>NY</v>
          </cell>
          <cell r="F7271">
            <v>2017</v>
          </cell>
          <cell r="N7271">
            <v>67286.89</v>
          </cell>
          <cell r="R7271">
            <v>1132221.703</v>
          </cell>
          <cell r="S7271" t="str">
            <v>Natural Gas</v>
          </cell>
        </row>
        <row r="7272">
          <cell r="A7272" t="str">
            <v>NY</v>
          </cell>
          <cell r="F7272">
            <v>2018</v>
          </cell>
          <cell r="N7272">
            <v>96596.740999999995</v>
          </cell>
          <cell r="R7272">
            <v>1625430.601</v>
          </cell>
          <cell r="S7272" t="str">
            <v>Natural Gas</v>
          </cell>
        </row>
        <row r="7273">
          <cell r="A7273" t="str">
            <v>NY</v>
          </cell>
          <cell r="F7273">
            <v>2019</v>
          </cell>
          <cell r="N7273">
            <v>81081.649000000005</v>
          </cell>
          <cell r="R7273">
            <v>1364364.19</v>
          </cell>
          <cell r="S7273" t="str">
            <v>Natural Gas</v>
          </cell>
        </row>
        <row r="7274">
          <cell r="A7274" t="str">
            <v>NY</v>
          </cell>
          <cell r="F7274">
            <v>2020</v>
          </cell>
          <cell r="N7274">
            <v>61427.216</v>
          </cell>
          <cell r="R7274">
            <v>1033635.197</v>
          </cell>
          <cell r="S7274" t="str">
            <v>Natural Gas</v>
          </cell>
        </row>
        <row r="7275">
          <cell r="A7275" t="str">
            <v>NY</v>
          </cell>
          <cell r="F7275">
            <v>2021</v>
          </cell>
          <cell r="N7275">
            <v>56600.447</v>
          </cell>
          <cell r="R7275">
            <v>952407.83400000003</v>
          </cell>
          <cell r="S7275" t="str">
            <v>Natural Gas</v>
          </cell>
        </row>
        <row r="7276">
          <cell r="A7276" t="str">
            <v>NY</v>
          </cell>
          <cell r="F7276">
            <v>2022</v>
          </cell>
          <cell r="N7276">
            <v>33369.425999999999</v>
          </cell>
          <cell r="R7276">
            <v>561514.73100000003</v>
          </cell>
          <cell r="S7276" t="str">
            <v>Natural Gas</v>
          </cell>
        </row>
        <row r="7277">
          <cell r="A7277" t="str">
            <v>NY</v>
          </cell>
          <cell r="F7277">
            <v>2023</v>
          </cell>
          <cell r="N7277">
            <v>45802.451999999997</v>
          </cell>
          <cell r="R7277">
            <v>770577.94900000002</v>
          </cell>
          <cell r="S7277" t="str">
            <v>Natural Gas</v>
          </cell>
        </row>
        <row r="7278">
          <cell r="A7278" t="str">
            <v>NY</v>
          </cell>
          <cell r="F7278">
            <v>2009</v>
          </cell>
          <cell r="N7278">
            <v>8057.3370000000004</v>
          </cell>
          <cell r="R7278">
            <v>99295.688999999998</v>
          </cell>
          <cell r="S7278" t="str">
            <v>Diesel Oil</v>
          </cell>
        </row>
        <row r="7279">
          <cell r="A7279" t="str">
            <v>NY</v>
          </cell>
          <cell r="F7279">
            <v>2010</v>
          </cell>
          <cell r="N7279">
            <v>17005.036</v>
          </cell>
          <cell r="R7279">
            <v>209567.05100000001</v>
          </cell>
          <cell r="S7279" t="str">
            <v>Diesel Oil</v>
          </cell>
        </row>
        <row r="7280">
          <cell r="A7280" t="str">
            <v>NY</v>
          </cell>
          <cell r="F7280">
            <v>2011</v>
          </cell>
          <cell r="N7280">
            <v>7866.4539999999997</v>
          </cell>
          <cell r="R7280">
            <v>96937.898000000001</v>
          </cell>
          <cell r="S7280" t="str">
            <v>Diesel Oil</v>
          </cell>
        </row>
        <row r="7281">
          <cell r="A7281" t="str">
            <v>NY</v>
          </cell>
          <cell r="F7281">
            <v>2012</v>
          </cell>
          <cell r="N7281">
            <v>6003.6589999999997</v>
          </cell>
          <cell r="R7281">
            <v>73988.991999999998</v>
          </cell>
          <cell r="S7281" t="str">
            <v>Diesel Oil</v>
          </cell>
        </row>
        <row r="7282">
          <cell r="A7282" t="str">
            <v>NY</v>
          </cell>
          <cell r="F7282">
            <v>2013</v>
          </cell>
          <cell r="N7282">
            <v>16080.816000000001</v>
          </cell>
          <cell r="R7282">
            <v>198175.758</v>
          </cell>
          <cell r="S7282" t="str">
            <v>Diesel Oil</v>
          </cell>
        </row>
        <row r="7283">
          <cell r="A7283" t="str">
            <v>NY</v>
          </cell>
          <cell r="F7283">
            <v>2014</v>
          </cell>
          <cell r="N7283">
            <v>14375.378000000001</v>
          </cell>
          <cell r="R7283">
            <v>177164.478</v>
          </cell>
          <cell r="S7283" t="str">
            <v>Diesel Oil</v>
          </cell>
        </row>
        <row r="7284">
          <cell r="A7284" t="str">
            <v>NY</v>
          </cell>
          <cell r="F7284">
            <v>2015</v>
          </cell>
          <cell r="N7284">
            <v>16224.888999999999</v>
          </cell>
          <cell r="R7284">
            <v>199968.35200000001</v>
          </cell>
          <cell r="S7284" t="str">
            <v>Diesel Oil</v>
          </cell>
        </row>
        <row r="7285">
          <cell r="A7285" t="str">
            <v>NY</v>
          </cell>
          <cell r="F7285">
            <v>2016</v>
          </cell>
          <cell r="N7285">
            <v>8490.2060000000001</v>
          </cell>
          <cell r="R7285">
            <v>104627.102</v>
          </cell>
          <cell r="S7285" t="str">
            <v>Diesel Oil</v>
          </cell>
        </row>
        <row r="7286">
          <cell r="A7286" t="str">
            <v>NY</v>
          </cell>
          <cell r="F7286">
            <v>2017</v>
          </cell>
          <cell r="N7286">
            <v>6231.9840000000004</v>
          </cell>
          <cell r="R7286">
            <v>76809.548999999999</v>
          </cell>
          <cell r="S7286" t="str">
            <v>Diesel Oil</v>
          </cell>
        </row>
        <row r="7287">
          <cell r="A7287" t="str">
            <v>NY</v>
          </cell>
          <cell r="F7287">
            <v>2018</v>
          </cell>
          <cell r="N7287">
            <v>7876.3249999999998</v>
          </cell>
          <cell r="R7287">
            <v>97063.664000000004</v>
          </cell>
          <cell r="S7287" t="str">
            <v>Diesel Oil</v>
          </cell>
        </row>
        <row r="7288">
          <cell r="A7288" t="str">
            <v>NY</v>
          </cell>
          <cell r="F7288">
            <v>2019</v>
          </cell>
          <cell r="N7288">
            <v>7530.8540000000003</v>
          </cell>
          <cell r="R7288">
            <v>92817.714999999997</v>
          </cell>
          <cell r="S7288" t="str">
            <v>Diesel Oil</v>
          </cell>
        </row>
        <row r="7289">
          <cell r="A7289" t="str">
            <v>NY</v>
          </cell>
          <cell r="F7289">
            <v>2020</v>
          </cell>
          <cell r="N7289">
            <v>18779.681</v>
          </cell>
          <cell r="R7289">
            <v>234356.99400000001</v>
          </cell>
          <cell r="S7289" t="str">
            <v>Diesel Oil</v>
          </cell>
        </row>
        <row r="7290">
          <cell r="A7290" t="str">
            <v>NY</v>
          </cell>
          <cell r="F7290">
            <v>2021</v>
          </cell>
          <cell r="N7290">
            <v>24630.600999999999</v>
          </cell>
          <cell r="R7290">
            <v>404191.34399999998</v>
          </cell>
          <cell r="S7290" t="str">
            <v>Diesel Oil</v>
          </cell>
        </row>
        <row r="7291">
          <cell r="A7291" t="str">
            <v>NY</v>
          </cell>
          <cell r="F7291">
            <v>2022</v>
          </cell>
          <cell r="N7291">
            <v>42112.394</v>
          </cell>
          <cell r="R7291">
            <v>705505.76500000001</v>
          </cell>
          <cell r="S7291" t="str">
            <v>Diesel Oil</v>
          </cell>
        </row>
        <row r="7292">
          <cell r="A7292" t="str">
            <v>NY</v>
          </cell>
          <cell r="F7292">
            <v>2023</v>
          </cell>
          <cell r="N7292">
            <v>37355.998</v>
          </cell>
          <cell r="R7292">
            <v>593639.24</v>
          </cell>
          <cell r="S7292" t="str">
            <v>Diesel Oil</v>
          </cell>
        </row>
        <row r="7293">
          <cell r="A7293" t="str">
            <v>PA</v>
          </cell>
          <cell r="F7293">
            <v>2022</v>
          </cell>
          <cell r="N7293">
            <v>834706.02800000005</v>
          </cell>
          <cell r="R7293">
            <v>14045598.886</v>
          </cell>
          <cell r="S7293" t="str">
            <v>Natural Gas</v>
          </cell>
        </row>
        <row r="7294">
          <cell r="A7294" t="str">
            <v>PA</v>
          </cell>
          <cell r="F7294">
            <v>2023</v>
          </cell>
          <cell r="N7294">
            <v>821745.70600000001</v>
          </cell>
          <cell r="R7294">
            <v>13827486.898</v>
          </cell>
          <cell r="S7294" t="str">
            <v>Natural Gas</v>
          </cell>
        </row>
        <row r="7295">
          <cell r="A7295" t="str">
            <v>PA</v>
          </cell>
          <cell r="F7295">
            <v>2022</v>
          </cell>
          <cell r="N7295">
            <v>844552.94799999997</v>
          </cell>
          <cell r="R7295">
            <v>14211195.421</v>
          </cell>
          <cell r="S7295" t="str">
            <v>Natural Gas</v>
          </cell>
        </row>
        <row r="7296">
          <cell r="A7296" t="str">
            <v>PA</v>
          </cell>
          <cell r="F7296">
            <v>2023</v>
          </cell>
          <cell r="N7296">
            <v>857490.29599999997</v>
          </cell>
          <cell r="R7296">
            <v>14428931.066</v>
          </cell>
          <cell r="S7296" t="str">
            <v>Natural Gas</v>
          </cell>
        </row>
        <row r="7297">
          <cell r="A7297" t="str">
            <v>VA</v>
          </cell>
          <cell r="F7297">
            <v>2021</v>
          </cell>
          <cell r="N7297">
            <v>113587.605</v>
          </cell>
          <cell r="R7297">
            <v>1911353.6340000001</v>
          </cell>
          <cell r="S7297" t="str">
            <v>Natural Gas</v>
          </cell>
        </row>
        <row r="7298">
          <cell r="A7298" t="str">
            <v>VA</v>
          </cell>
          <cell r="F7298">
            <v>2022</v>
          </cell>
          <cell r="N7298">
            <v>102923.87300000001</v>
          </cell>
          <cell r="R7298">
            <v>1731923.8670000001</v>
          </cell>
          <cell r="S7298" t="str">
            <v>Natural Gas</v>
          </cell>
        </row>
        <row r="7299">
          <cell r="A7299" t="str">
            <v>VA</v>
          </cell>
          <cell r="F7299">
            <v>2023</v>
          </cell>
          <cell r="N7299">
            <v>69312.800000000003</v>
          </cell>
          <cell r="R7299">
            <v>1166305.291</v>
          </cell>
          <cell r="S7299" t="str">
            <v>Natural Gas</v>
          </cell>
        </row>
        <row r="7300">
          <cell r="A7300" t="str">
            <v>VA</v>
          </cell>
          <cell r="F7300">
            <v>2021</v>
          </cell>
          <cell r="N7300">
            <v>111862.47199999999</v>
          </cell>
          <cell r="R7300">
            <v>1882302.2069999999</v>
          </cell>
          <cell r="S7300" t="str">
            <v>Natural Gas</v>
          </cell>
        </row>
        <row r="7301">
          <cell r="A7301" t="str">
            <v>VA</v>
          </cell>
          <cell r="F7301">
            <v>2022</v>
          </cell>
          <cell r="N7301">
            <v>84461.111000000004</v>
          </cell>
          <cell r="R7301">
            <v>1421232.9210000001</v>
          </cell>
          <cell r="S7301" t="str">
            <v>Natural Gas</v>
          </cell>
        </row>
        <row r="7302">
          <cell r="A7302" t="str">
            <v>VA</v>
          </cell>
          <cell r="F7302">
            <v>2023</v>
          </cell>
          <cell r="N7302">
            <v>38308.231</v>
          </cell>
          <cell r="R7302">
            <v>644620.50899999996</v>
          </cell>
          <cell r="S7302" t="str">
            <v>Natural Gas</v>
          </cell>
        </row>
        <row r="7303">
          <cell r="A7303" t="str">
            <v>NY</v>
          </cell>
          <cell r="F7303">
            <v>2009</v>
          </cell>
          <cell r="N7303">
            <v>17998.669000000002</v>
          </cell>
          <cell r="R7303">
            <v>302880.69699999999</v>
          </cell>
          <cell r="S7303" t="str">
            <v>Natural Gas</v>
          </cell>
        </row>
        <row r="7304">
          <cell r="A7304" t="str">
            <v>NY</v>
          </cell>
          <cell r="F7304">
            <v>2010</v>
          </cell>
          <cell r="N7304">
            <v>42696.493999999999</v>
          </cell>
          <cell r="R7304">
            <v>718486.21799999999</v>
          </cell>
          <cell r="S7304" t="str">
            <v>Natural Gas</v>
          </cell>
        </row>
        <row r="7305">
          <cell r="A7305" t="str">
            <v>NY</v>
          </cell>
          <cell r="F7305">
            <v>2011</v>
          </cell>
          <cell r="N7305">
            <v>47899.567999999999</v>
          </cell>
          <cell r="R7305">
            <v>805817.67700000003</v>
          </cell>
          <cell r="S7305" t="str">
            <v>Natural Gas</v>
          </cell>
        </row>
        <row r="7306">
          <cell r="A7306" t="str">
            <v>NY</v>
          </cell>
          <cell r="F7306">
            <v>2012</v>
          </cell>
          <cell r="N7306">
            <v>62599.398999999998</v>
          </cell>
          <cell r="R7306">
            <v>1053338.983</v>
          </cell>
          <cell r="S7306" t="str">
            <v>Natural Gas</v>
          </cell>
        </row>
        <row r="7307">
          <cell r="A7307" t="str">
            <v>NY</v>
          </cell>
          <cell r="F7307">
            <v>2013</v>
          </cell>
          <cell r="N7307">
            <v>65706.811000000002</v>
          </cell>
          <cell r="R7307">
            <v>1105597.763</v>
          </cell>
          <cell r="S7307" t="str">
            <v>Natural Gas</v>
          </cell>
        </row>
        <row r="7308">
          <cell r="A7308" t="str">
            <v>NY</v>
          </cell>
          <cell r="F7308">
            <v>2014</v>
          </cell>
          <cell r="N7308">
            <v>54509.716</v>
          </cell>
          <cell r="R7308">
            <v>917245.49100000004</v>
          </cell>
          <cell r="S7308" t="str">
            <v>Natural Gas</v>
          </cell>
        </row>
        <row r="7309">
          <cell r="A7309" t="str">
            <v>NY</v>
          </cell>
          <cell r="F7309">
            <v>2015</v>
          </cell>
          <cell r="N7309">
            <v>39606.396999999997</v>
          </cell>
          <cell r="R7309">
            <v>666467.03399999999</v>
          </cell>
          <cell r="S7309" t="str">
            <v>Natural Gas</v>
          </cell>
        </row>
        <row r="7310">
          <cell r="A7310" t="str">
            <v>NY</v>
          </cell>
          <cell r="F7310">
            <v>2016</v>
          </cell>
          <cell r="N7310">
            <v>32602.848999999998</v>
          </cell>
          <cell r="R7310">
            <v>548597.66200000001</v>
          </cell>
          <cell r="S7310" t="str">
            <v>Natural Gas</v>
          </cell>
        </row>
        <row r="7311">
          <cell r="A7311" t="str">
            <v>NY</v>
          </cell>
          <cell r="F7311">
            <v>2017</v>
          </cell>
          <cell r="N7311">
            <v>23160.135999999999</v>
          </cell>
          <cell r="R7311">
            <v>389717.74099999998</v>
          </cell>
          <cell r="S7311" t="str">
            <v>Natural Gas</v>
          </cell>
        </row>
        <row r="7312">
          <cell r="A7312" t="str">
            <v>NY</v>
          </cell>
          <cell r="F7312">
            <v>2018</v>
          </cell>
          <cell r="N7312">
            <v>33902.873</v>
          </cell>
          <cell r="R7312">
            <v>570479.83499999996</v>
          </cell>
          <cell r="S7312" t="str">
            <v>Natural Gas</v>
          </cell>
        </row>
        <row r="7313">
          <cell r="A7313" t="str">
            <v>NY</v>
          </cell>
          <cell r="F7313">
            <v>2019</v>
          </cell>
          <cell r="N7313">
            <v>19551.553</v>
          </cell>
          <cell r="R7313">
            <v>328953.19099999999</v>
          </cell>
          <cell r="S7313" t="str">
            <v>Natural Gas</v>
          </cell>
        </row>
        <row r="7314">
          <cell r="A7314" t="str">
            <v>NY</v>
          </cell>
          <cell r="F7314">
            <v>2020</v>
          </cell>
          <cell r="N7314">
            <v>26889.041000000001</v>
          </cell>
          <cell r="R7314">
            <v>452463.45699999999</v>
          </cell>
          <cell r="S7314" t="str">
            <v>Natural Gas</v>
          </cell>
        </row>
        <row r="7315">
          <cell r="A7315" t="str">
            <v>NY</v>
          </cell>
          <cell r="F7315">
            <v>2021</v>
          </cell>
          <cell r="N7315">
            <v>47244.749000000003</v>
          </cell>
          <cell r="R7315">
            <v>794973.59100000001</v>
          </cell>
          <cell r="S7315" t="str">
            <v>Natural Gas</v>
          </cell>
        </row>
        <row r="7316">
          <cell r="A7316" t="str">
            <v>NY</v>
          </cell>
          <cell r="F7316">
            <v>2022</v>
          </cell>
          <cell r="N7316">
            <v>45880.754000000001</v>
          </cell>
          <cell r="R7316">
            <v>772035.91200000001</v>
          </cell>
          <cell r="S7316" t="str">
            <v>Natural Gas</v>
          </cell>
        </row>
        <row r="7317">
          <cell r="A7317" t="str">
            <v>NY</v>
          </cell>
          <cell r="F7317">
            <v>2023</v>
          </cell>
          <cell r="N7317">
            <v>33070.805</v>
          </cell>
          <cell r="R7317">
            <v>556489.07400000002</v>
          </cell>
          <cell r="S7317" t="str">
            <v>Natural Gas</v>
          </cell>
        </row>
        <row r="7318">
          <cell r="A7318" t="str">
            <v>NY</v>
          </cell>
          <cell r="F7318">
            <v>2009</v>
          </cell>
          <cell r="N7318">
            <v>15016.684999999999</v>
          </cell>
          <cell r="R7318">
            <v>252671.269</v>
          </cell>
          <cell r="S7318" t="str">
            <v>Natural Gas</v>
          </cell>
        </row>
        <row r="7319">
          <cell r="A7319" t="str">
            <v>NY</v>
          </cell>
          <cell r="F7319">
            <v>2010</v>
          </cell>
          <cell r="N7319">
            <v>43493.214</v>
          </cell>
          <cell r="R7319">
            <v>731866.31700000004</v>
          </cell>
          <cell r="S7319" t="str">
            <v>Natural Gas</v>
          </cell>
        </row>
        <row r="7320">
          <cell r="A7320" t="str">
            <v>NY</v>
          </cell>
          <cell r="F7320">
            <v>2011</v>
          </cell>
          <cell r="N7320">
            <v>43614.798999999999</v>
          </cell>
          <cell r="R7320">
            <v>733894.23300000001</v>
          </cell>
          <cell r="S7320" t="str">
            <v>Natural Gas</v>
          </cell>
        </row>
        <row r="7321">
          <cell r="A7321" t="str">
            <v>NY</v>
          </cell>
          <cell r="F7321">
            <v>2012</v>
          </cell>
          <cell r="N7321">
            <v>62622.180999999997</v>
          </cell>
          <cell r="R7321">
            <v>1053709.0060000001</v>
          </cell>
          <cell r="S7321" t="str">
            <v>Natural Gas</v>
          </cell>
        </row>
        <row r="7322">
          <cell r="A7322" t="str">
            <v>NY</v>
          </cell>
          <cell r="F7322">
            <v>2013</v>
          </cell>
          <cell r="N7322">
            <v>66065.978000000003</v>
          </cell>
          <cell r="R7322">
            <v>1111647.642</v>
          </cell>
          <cell r="S7322" t="str">
            <v>Natural Gas</v>
          </cell>
        </row>
        <row r="7323">
          <cell r="A7323" t="str">
            <v>NY</v>
          </cell>
          <cell r="F7323">
            <v>2014</v>
          </cell>
          <cell r="N7323">
            <v>58796.940999999999</v>
          </cell>
          <cell r="R7323">
            <v>989362.4</v>
          </cell>
          <cell r="S7323" t="str">
            <v>Natural Gas</v>
          </cell>
        </row>
        <row r="7324">
          <cell r="A7324" t="str">
            <v>NY</v>
          </cell>
          <cell r="F7324">
            <v>2015</v>
          </cell>
          <cell r="N7324">
            <v>38362.478000000003</v>
          </cell>
          <cell r="R7324">
            <v>645541.18200000003</v>
          </cell>
          <cell r="S7324" t="str">
            <v>Natural Gas</v>
          </cell>
        </row>
        <row r="7325">
          <cell r="A7325" t="str">
            <v>NY</v>
          </cell>
          <cell r="F7325">
            <v>2016</v>
          </cell>
          <cell r="N7325">
            <v>32238.492999999999</v>
          </cell>
          <cell r="R7325">
            <v>542495.92799999996</v>
          </cell>
          <cell r="S7325" t="str">
            <v>Natural Gas</v>
          </cell>
        </row>
        <row r="7326">
          <cell r="A7326" t="str">
            <v>NY</v>
          </cell>
          <cell r="F7326">
            <v>2017</v>
          </cell>
          <cell r="N7326">
            <v>21799.264999999999</v>
          </cell>
          <cell r="R7326">
            <v>366782.94</v>
          </cell>
          <cell r="S7326" t="str">
            <v>Natural Gas</v>
          </cell>
        </row>
        <row r="7327">
          <cell r="A7327" t="str">
            <v>NY</v>
          </cell>
          <cell r="F7327">
            <v>2018</v>
          </cell>
          <cell r="N7327">
            <v>34129.955000000002</v>
          </cell>
          <cell r="R7327">
            <v>574304.054</v>
          </cell>
          <cell r="S7327" t="str">
            <v>Natural Gas</v>
          </cell>
        </row>
        <row r="7328">
          <cell r="A7328" t="str">
            <v>NY</v>
          </cell>
          <cell r="F7328">
            <v>2019</v>
          </cell>
          <cell r="N7328">
            <v>18282.302</v>
          </cell>
          <cell r="R7328">
            <v>307624.49</v>
          </cell>
          <cell r="S7328" t="str">
            <v>Natural Gas</v>
          </cell>
        </row>
        <row r="7329">
          <cell r="A7329" t="str">
            <v>NY</v>
          </cell>
          <cell r="F7329">
            <v>2020</v>
          </cell>
          <cell r="N7329">
            <v>24465.852999999999</v>
          </cell>
          <cell r="R7329">
            <v>411681.30900000001</v>
          </cell>
          <cell r="S7329" t="str">
            <v>Natural Gas</v>
          </cell>
        </row>
        <row r="7330">
          <cell r="A7330" t="str">
            <v>NY</v>
          </cell>
          <cell r="F7330">
            <v>2021</v>
          </cell>
          <cell r="N7330">
            <v>38145.482000000004</v>
          </cell>
          <cell r="R7330">
            <v>641884.201</v>
          </cell>
          <cell r="S7330" t="str">
            <v>Natural Gas</v>
          </cell>
        </row>
        <row r="7331">
          <cell r="A7331" t="str">
            <v>NY</v>
          </cell>
          <cell r="F7331">
            <v>2022</v>
          </cell>
          <cell r="N7331">
            <v>51680.106</v>
          </cell>
          <cell r="R7331">
            <v>869592.86100000003</v>
          </cell>
          <cell r="S7331" t="str">
            <v>Natural Gas</v>
          </cell>
        </row>
        <row r="7332">
          <cell r="A7332" t="str">
            <v>NY</v>
          </cell>
          <cell r="F7332">
            <v>2023</v>
          </cell>
          <cell r="N7332">
            <v>27348.017</v>
          </cell>
          <cell r="R7332">
            <v>460204.10399999999</v>
          </cell>
          <cell r="S7332" t="str">
            <v>Natural Gas</v>
          </cell>
        </row>
        <row r="7333">
          <cell r="A7333" t="str">
            <v>NY</v>
          </cell>
          <cell r="F7333">
            <v>2009</v>
          </cell>
          <cell r="N7333">
            <v>7605.1869999999999</v>
          </cell>
          <cell r="R7333">
            <v>93709.82</v>
          </cell>
          <cell r="S7333" t="str">
            <v>Diesel Oil</v>
          </cell>
        </row>
        <row r="7334">
          <cell r="A7334" t="str">
            <v>NY</v>
          </cell>
          <cell r="F7334">
            <v>2010</v>
          </cell>
          <cell r="N7334">
            <v>12989.592000000001</v>
          </cell>
          <cell r="R7334">
            <v>160102.44</v>
          </cell>
          <cell r="S7334" t="str">
            <v>Diesel Oil</v>
          </cell>
        </row>
        <row r="7335">
          <cell r="A7335" t="str">
            <v>NY</v>
          </cell>
          <cell r="F7335">
            <v>2011</v>
          </cell>
          <cell r="N7335">
            <v>8601.8989999999994</v>
          </cell>
          <cell r="R7335">
            <v>106024.364</v>
          </cell>
          <cell r="S7335" t="str">
            <v>Diesel Oil</v>
          </cell>
        </row>
        <row r="7336">
          <cell r="A7336" t="str">
            <v>NY</v>
          </cell>
          <cell r="F7336">
            <v>2012</v>
          </cell>
          <cell r="N7336">
            <v>8212.375</v>
          </cell>
          <cell r="R7336">
            <v>101218.433</v>
          </cell>
          <cell r="S7336" t="str">
            <v>Diesel Oil</v>
          </cell>
        </row>
        <row r="7337">
          <cell r="A7337" t="str">
            <v>NY</v>
          </cell>
          <cell r="F7337">
            <v>2013</v>
          </cell>
          <cell r="N7337">
            <v>8349.3189999999995</v>
          </cell>
          <cell r="R7337">
            <v>102902.923</v>
          </cell>
          <cell r="S7337" t="str">
            <v>Diesel Oil</v>
          </cell>
        </row>
        <row r="7338">
          <cell r="A7338" t="str">
            <v>NY</v>
          </cell>
          <cell r="F7338">
            <v>2014</v>
          </cell>
          <cell r="N7338">
            <v>5243.482</v>
          </cell>
          <cell r="R7338">
            <v>64618.737999999998</v>
          </cell>
          <cell r="S7338" t="str">
            <v>Diesel Oil</v>
          </cell>
        </row>
        <row r="7339">
          <cell r="A7339" t="str">
            <v>NY</v>
          </cell>
          <cell r="F7339">
            <v>2015</v>
          </cell>
          <cell r="N7339">
            <v>1836.35</v>
          </cell>
          <cell r="R7339">
            <v>22632.016</v>
          </cell>
          <cell r="S7339" t="str">
            <v>Diesel Oil</v>
          </cell>
        </row>
        <row r="7340">
          <cell r="A7340" t="str">
            <v>NY</v>
          </cell>
          <cell r="F7340">
            <v>2016</v>
          </cell>
          <cell r="N7340">
            <v>2553.279</v>
          </cell>
          <cell r="R7340">
            <v>31465.659</v>
          </cell>
          <cell r="S7340" t="str">
            <v>Diesel Oil</v>
          </cell>
        </row>
        <row r="7341">
          <cell r="A7341" t="str">
            <v>NY</v>
          </cell>
          <cell r="F7341">
            <v>2017</v>
          </cell>
          <cell r="N7341">
            <v>1953.3620000000001</v>
          </cell>
          <cell r="R7341">
            <v>24074.972000000002</v>
          </cell>
          <cell r="S7341" t="str">
            <v>Diesel Oil</v>
          </cell>
        </row>
        <row r="7342">
          <cell r="A7342" t="str">
            <v>NY</v>
          </cell>
          <cell r="F7342">
            <v>2018</v>
          </cell>
          <cell r="N7342">
            <v>3150.576</v>
          </cell>
          <cell r="R7342">
            <v>38823.658000000003</v>
          </cell>
          <cell r="S7342" t="str">
            <v>Diesel Oil</v>
          </cell>
        </row>
        <row r="7343">
          <cell r="A7343" t="str">
            <v>NY</v>
          </cell>
          <cell r="F7343">
            <v>2019</v>
          </cell>
          <cell r="N7343">
            <v>1814.03</v>
          </cell>
          <cell r="R7343">
            <v>22358.032999999999</v>
          </cell>
          <cell r="S7343" t="str">
            <v>Diesel Oil</v>
          </cell>
        </row>
        <row r="7344">
          <cell r="A7344" t="str">
            <v>NY</v>
          </cell>
          <cell r="F7344">
            <v>2020</v>
          </cell>
          <cell r="N7344">
            <v>13578.144</v>
          </cell>
          <cell r="R7344">
            <v>167331.16500000001</v>
          </cell>
          <cell r="S7344" t="str">
            <v>Diesel Oil</v>
          </cell>
        </row>
        <row r="7345">
          <cell r="A7345" t="str">
            <v>NY</v>
          </cell>
          <cell r="F7345">
            <v>2021</v>
          </cell>
          <cell r="N7345">
            <v>10483.142</v>
          </cell>
          <cell r="R7345">
            <v>129204.004</v>
          </cell>
          <cell r="S7345" t="str">
            <v>Diesel Oil</v>
          </cell>
        </row>
        <row r="7346">
          <cell r="A7346" t="str">
            <v>NY</v>
          </cell>
          <cell r="F7346">
            <v>2022</v>
          </cell>
          <cell r="N7346">
            <v>8533.1550000000007</v>
          </cell>
          <cell r="R7346">
            <v>105162.804</v>
          </cell>
          <cell r="S7346" t="str">
            <v>Diesel Oil</v>
          </cell>
        </row>
        <row r="7347">
          <cell r="A7347" t="str">
            <v>NY</v>
          </cell>
          <cell r="F7347">
            <v>2023</v>
          </cell>
          <cell r="N7347">
            <v>4966.9160000000002</v>
          </cell>
          <cell r="R7347">
            <v>61215.116999999998</v>
          </cell>
          <cell r="S7347" t="str">
            <v>Diesel Oil</v>
          </cell>
        </row>
        <row r="7348">
          <cell r="A7348" t="str">
            <v>NY</v>
          </cell>
          <cell r="F7348">
            <v>2009</v>
          </cell>
          <cell r="N7348">
            <v>8048.5370000000003</v>
          </cell>
          <cell r="R7348">
            <v>99191.614000000001</v>
          </cell>
          <cell r="S7348" t="str">
            <v>Diesel Oil</v>
          </cell>
        </row>
        <row r="7349">
          <cell r="A7349" t="str">
            <v>NY</v>
          </cell>
          <cell r="F7349">
            <v>2010</v>
          </cell>
          <cell r="N7349">
            <v>12540.623</v>
          </cell>
          <cell r="R7349">
            <v>154554.014</v>
          </cell>
          <cell r="S7349" t="str">
            <v>Diesel Oil</v>
          </cell>
        </row>
        <row r="7350">
          <cell r="A7350" t="str">
            <v>NY</v>
          </cell>
          <cell r="F7350">
            <v>2011</v>
          </cell>
          <cell r="N7350">
            <v>8024.0330000000004</v>
          </cell>
          <cell r="R7350">
            <v>98889.01</v>
          </cell>
          <cell r="S7350" t="str">
            <v>Diesel Oil</v>
          </cell>
        </row>
        <row r="7351">
          <cell r="A7351" t="str">
            <v>NY</v>
          </cell>
          <cell r="F7351">
            <v>2012</v>
          </cell>
          <cell r="N7351">
            <v>8185.8540000000003</v>
          </cell>
          <cell r="R7351">
            <v>100889.76700000001</v>
          </cell>
          <cell r="S7351" t="str">
            <v>Diesel Oil</v>
          </cell>
        </row>
        <row r="7352">
          <cell r="A7352" t="str">
            <v>NY</v>
          </cell>
          <cell r="F7352">
            <v>2013</v>
          </cell>
          <cell r="N7352">
            <v>7527.2150000000001</v>
          </cell>
          <cell r="R7352">
            <v>92772.85</v>
          </cell>
          <cell r="S7352" t="str">
            <v>Diesel Oil</v>
          </cell>
        </row>
        <row r="7353">
          <cell r="A7353" t="str">
            <v>NY</v>
          </cell>
          <cell r="F7353">
            <v>2014</v>
          </cell>
          <cell r="N7353">
            <v>4925.8090000000002</v>
          </cell>
          <cell r="R7353">
            <v>60712.158000000003</v>
          </cell>
          <cell r="S7353" t="str">
            <v>Diesel Oil</v>
          </cell>
        </row>
        <row r="7354">
          <cell r="A7354" t="str">
            <v>NY</v>
          </cell>
          <cell r="F7354">
            <v>2015</v>
          </cell>
          <cell r="N7354">
            <v>2032.8409999999999</v>
          </cell>
          <cell r="R7354">
            <v>25051.472000000002</v>
          </cell>
          <cell r="S7354" t="str">
            <v>Diesel Oil</v>
          </cell>
        </row>
        <row r="7355">
          <cell r="A7355" t="str">
            <v>NY</v>
          </cell>
          <cell r="F7355">
            <v>2016</v>
          </cell>
          <cell r="N7355">
            <v>3272.576</v>
          </cell>
          <cell r="R7355">
            <v>40327.684000000001</v>
          </cell>
          <cell r="S7355" t="str">
            <v>Diesel Oil</v>
          </cell>
        </row>
        <row r="7356">
          <cell r="A7356" t="str">
            <v>NY</v>
          </cell>
          <cell r="F7356">
            <v>2017</v>
          </cell>
          <cell r="N7356">
            <v>1617.22</v>
          </cell>
          <cell r="R7356">
            <v>19931.126</v>
          </cell>
          <cell r="S7356" t="str">
            <v>Diesel Oil</v>
          </cell>
        </row>
        <row r="7357">
          <cell r="A7357" t="str">
            <v>NY</v>
          </cell>
          <cell r="F7357">
            <v>2018</v>
          </cell>
          <cell r="N7357">
            <v>3232.68</v>
          </cell>
          <cell r="R7357">
            <v>39841.21</v>
          </cell>
          <cell r="S7357" t="str">
            <v>Diesel Oil</v>
          </cell>
        </row>
        <row r="7358">
          <cell r="A7358" t="str">
            <v>NY</v>
          </cell>
          <cell r="F7358">
            <v>2019</v>
          </cell>
          <cell r="N7358">
            <v>1876.5139999999999</v>
          </cell>
          <cell r="R7358">
            <v>23127.633999999998</v>
          </cell>
          <cell r="S7358" t="str">
            <v>Diesel Oil</v>
          </cell>
        </row>
        <row r="7359">
          <cell r="A7359" t="str">
            <v>NY</v>
          </cell>
          <cell r="F7359">
            <v>2020</v>
          </cell>
          <cell r="N7359">
            <v>14054.304</v>
          </cell>
          <cell r="R7359">
            <v>173187.00599999999</v>
          </cell>
          <cell r="S7359" t="str">
            <v>Diesel Oil</v>
          </cell>
        </row>
        <row r="7360">
          <cell r="A7360" t="str">
            <v>NY</v>
          </cell>
          <cell r="F7360">
            <v>2021</v>
          </cell>
          <cell r="N7360">
            <v>9051.7630000000008</v>
          </cell>
          <cell r="R7360">
            <v>111547.12</v>
          </cell>
          <cell r="S7360" t="str">
            <v>Diesel Oil</v>
          </cell>
        </row>
        <row r="7361">
          <cell r="A7361" t="str">
            <v>NY</v>
          </cell>
          <cell r="F7361">
            <v>2022</v>
          </cell>
          <cell r="N7361">
            <v>7890.6440000000002</v>
          </cell>
          <cell r="R7361">
            <v>97253.04</v>
          </cell>
          <cell r="S7361" t="str">
            <v>Diesel Oil</v>
          </cell>
        </row>
        <row r="7362">
          <cell r="A7362" t="str">
            <v>NY</v>
          </cell>
          <cell r="F7362">
            <v>2023</v>
          </cell>
          <cell r="N7362">
            <v>5676.067</v>
          </cell>
          <cell r="R7362">
            <v>69944.781000000003</v>
          </cell>
          <cell r="S7362" t="str">
            <v>Diesel Oil</v>
          </cell>
        </row>
        <row r="7363">
          <cell r="A7363" t="str">
            <v>PA</v>
          </cell>
          <cell r="F7363">
            <v>2022</v>
          </cell>
          <cell r="N7363">
            <v>806332.92099999997</v>
          </cell>
          <cell r="R7363">
            <v>13568150.007999999</v>
          </cell>
          <cell r="S7363" t="str">
            <v>Natural Gas</v>
          </cell>
        </row>
        <row r="7364">
          <cell r="A7364" t="str">
            <v>PA</v>
          </cell>
          <cell r="F7364">
            <v>2023</v>
          </cell>
          <cell r="N7364">
            <v>821066.89500000002</v>
          </cell>
          <cell r="R7364">
            <v>13816004.282</v>
          </cell>
          <cell r="S7364" t="str">
            <v>Natural Gas</v>
          </cell>
        </row>
        <row r="7365">
          <cell r="A7365" t="str">
            <v>PA</v>
          </cell>
          <cell r="F7365">
            <v>2022</v>
          </cell>
          <cell r="N7365">
            <v>674751.10100000002</v>
          </cell>
          <cell r="R7365">
            <v>11353998.954</v>
          </cell>
          <cell r="S7365" t="str">
            <v>Natural Gas</v>
          </cell>
        </row>
        <row r="7366">
          <cell r="A7366" t="str">
            <v>PA</v>
          </cell>
          <cell r="F7366">
            <v>2023</v>
          </cell>
          <cell r="N7366">
            <v>845208.59299999999</v>
          </cell>
          <cell r="R7366">
            <v>14222272.005999999</v>
          </cell>
          <cell r="S7366" t="str">
            <v>Natural Gas</v>
          </cell>
        </row>
        <row r="7367">
          <cell r="A7367" t="str">
            <v>PA</v>
          </cell>
          <cell r="F7367">
            <v>2022</v>
          </cell>
          <cell r="N7367">
            <v>812776.02500000002</v>
          </cell>
          <cell r="R7367">
            <v>13676545.969000001</v>
          </cell>
          <cell r="S7367" t="str">
            <v>Natural Gas</v>
          </cell>
        </row>
        <row r="7368">
          <cell r="A7368" t="str">
            <v>PA</v>
          </cell>
          <cell r="F7368">
            <v>2023</v>
          </cell>
          <cell r="N7368">
            <v>795280.22600000002</v>
          </cell>
          <cell r="R7368">
            <v>13382096.523</v>
          </cell>
          <cell r="S7368" t="str">
            <v>Natural Gas</v>
          </cell>
        </row>
        <row r="7369">
          <cell r="A7369" t="str">
            <v>NJ</v>
          </cell>
          <cell r="F7369">
            <v>2009</v>
          </cell>
          <cell r="N7369">
            <v>16908.252</v>
          </cell>
          <cell r="R7369">
            <v>284504.60600000003</v>
          </cell>
          <cell r="S7369" t="str">
            <v>Natural Gas</v>
          </cell>
        </row>
        <row r="7370">
          <cell r="A7370" t="str">
            <v>NJ</v>
          </cell>
          <cell r="F7370">
            <v>2010</v>
          </cell>
          <cell r="N7370">
            <v>71593.123000000007</v>
          </cell>
          <cell r="R7370">
            <v>1204696.8929999999</v>
          </cell>
          <cell r="S7370" t="str">
            <v>Natural Gas</v>
          </cell>
        </row>
        <row r="7371">
          <cell r="A7371" t="str">
            <v>NJ</v>
          </cell>
          <cell r="F7371">
            <v>2011</v>
          </cell>
          <cell r="N7371">
            <v>84431.697</v>
          </cell>
          <cell r="R7371">
            <v>1420715.4110000001</v>
          </cell>
          <cell r="S7371" t="str">
            <v>Natural Gas</v>
          </cell>
        </row>
        <row r="7372">
          <cell r="A7372" t="str">
            <v>NJ</v>
          </cell>
          <cell r="F7372">
            <v>2020</v>
          </cell>
          <cell r="N7372">
            <v>71023.3</v>
          </cell>
          <cell r="R7372">
            <v>1195093.834</v>
          </cell>
          <cell r="S7372" t="str">
            <v>Natural Gas</v>
          </cell>
        </row>
        <row r="7373">
          <cell r="A7373" t="str">
            <v>NJ</v>
          </cell>
          <cell r="F7373">
            <v>2021</v>
          </cell>
          <cell r="N7373">
            <v>61446.978000000003</v>
          </cell>
          <cell r="R7373">
            <v>1033957.417</v>
          </cell>
          <cell r="S7373" t="str">
            <v>Natural Gas</v>
          </cell>
        </row>
        <row r="7374">
          <cell r="A7374" t="str">
            <v>NJ</v>
          </cell>
          <cell r="F7374">
            <v>2022</v>
          </cell>
          <cell r="N7374">
            <v>55800.044000000002</v>
          </cell>
          <cell r="R7374">
            <v>938948.29399999999</v>
          </cell>
          <cell r="S7374" t="str">
            <v>Natural Gas</v>
          </cell>
        </row>
        <row r="7375">
          <cell r="A7375" t="str">
            <v>NJ</v>
          </cell>
          <cell r="F7375">
            <v>2023</v>
          </cell>
          <cell r="N7375">
            <v>74908.008000000002</v>
          </cell>
          <cell r="R7375">
            <v>1260481.003</v>
          </cell>
          <cell r="S7375" t="str">
            <v>Natural Gas</v>
          </cell>
        </row>
        <row r="7376">
          <cell r="A7376" t="str">
            <v>NJ</v>
          </cell>
          <cell r="F7376">
            <v>2009</v>
          </cell>
          <cell r="N7376">
            <v>15822.282999999999</v>
          </cell>
          <cell r="R7376">
            <v>266240.93699999998</v>
          </cell>
          <cell r="S7376" t="str">
            <v>Natural Gas</v>
          </cell>
        </row>
        <row r="7377">
          <cell r="A7377" t="str">
            <v>NJ</v>
          </cell>
          <cell r="F7377">
            <v>2010</v>
          </cell>
          <cell r="N7377">
            <v>55735.180999999997</v>
          </cell>
          <cell r="R7377">
            <v>937852.49899999995</v>
          </cell>
          <cell r="S7377" t="str">
            <v>Natural Gas</v>
          </cell>
        </row>
        <row r="7378">
          <cell r="A7378" t="str">
            <v>NJ</v>
          </cell>
          <cell r="F7378">
            <v>2011</v>
          </cell>
          <cell r="N7378">
            <v>80191.206999999995</v>
          </cell>
          <cell r="R7378">
            <v>1349360.855</v>
          </cell>
          <cell r="S7378" t="str">
            <v>Natural Gas</v>
          </cell>
        </row>
        <row r="7379">
          <cell r="A7379" t="str">
            <v>NJ</v>
          </cell>
          <cell r="F7379">
            <v>2020</v>
          </cell>
          <cell r="N7379">
            <v>71111.92</v>
          </cell>
          <cell r="R7379">
            <v>1196583.554</v>
          </cell>
          <cell r="S7379" t="str">
            <v>Natural Gas</v>
          </cell>
        </row>
        <row r="7380">
          <cell r="A7380" t="str">
            <v>NJ</v>
          </cell>
          <cell r="F7380">
            <v>2021</v>
          </cell>
          <cell r="N7380">
            <v>68597.341</v>
          </cell>
          <cell r="R7380">
            <v>1154292.21</v>
          </cell>
          <cell r="S7380" t="str">
            <v>Natural Gas</v>
          </cell>
        </row>
        <row r="7381">
          <cell r="A7381" t="str">
            <v>NJ</v>
          </cell>
          <cell r="F7381">
            <v>2022</v>
          </cell>
          <cell r="N7381">
            <v>61143.343000000001</v>
          </cell>
          <cell r="R7381">
            <v>1028855.447</v>
          </cell>
          <cell r="S7381" t="str">
            <v>Natural Gas</v>
          </cell>
        </row>
        <row r="7382">
          <cell r="A7382" t="str">
            <v>NJ</v>
          </cell>
          <cell r="F7382">
            <v>2023</v>
          </cell>
          <cell r="N7382">
            <v>70508.231</v>
          </cell>
          <cell r="R7382">
            <v>1186445.422</v>
          </cell>
          <cell r="S7382" t="str">
            <v>Natural Gas</v>
          </cell>
        </row>
        <row r="7383">
          <cell r="A7383" t="str">
            <v>VA</v>
          </cell>
          <cell r="F7383">
            <v>2021</v>
          </cell>
          <cell r="N7383">
            <v>967760.72699999996</v>
          </cell>
          <cell r="R7383">
            <v>16284349.991</v>
          </cell>
          <cell r="S7383" t="str">
            <v>Natural Gas</v>
          </cell>
        </row>
        <row r="7384">
          <cell r="A7384" t="str">
            <v>VA</v>
          </cell>
          <cell r="F7384">
            <v>2022</v>
          </cell>
          <cell r="N7384">
            <v>1081503.2239999999</v>
          </cell>
          <cell r="R7384">
            <v>18198382.004000001</v>
          </cell>
          <cell r="S7384" t="str">
            <v>Natural Gas</v>
          </cell>
        </row>
        <row r="7385">
          <cell r="A7385" t="str">
            <v>VA</v>
          </cell>
          <cell r="F7385">
            <v>2023</v>
          </cell>
          <cell r="N7385">
            <v>1172108.2420000001</v>
          </cell>
          <cell r="R7385">
            <v>19723057.252999999</v>
          </cell>
          <cell r="S7385" t="str">
            <v>Natural Gas</v>
          </cell>
        </row>
        <row r="7386">
          <cell r="A7386" t="str">
            <v>VA</v>
          </cell>
          <cell r="F7386">
            <v>2021</v>
          </cell>
          <cell r="N7386">
            <v>956618.03399999999</v>
          </cell>
          <cell r="R7386">
            <v>16096911.968</v>
          </cell>
          <cell r="S7386" t="str">
            <v>Natural Gas</v>
          </cell>
        </row>
        <row r="7387">
          <cell r="A7387" t="str">
            <v>VA</v>
          </cell>
          <cell r="F7387">
            <v>2022</v>
          </cell>
          <cell r="N7387">
            <v>1059257.108</v>
          </cell>
          <cell r="R7387">
            <v>17824151.131999999</v>
          </cell>
          <cell r="S7387" t="str">
            <v>Natural Gas</v>
          </cell>
        </row>
        <row r="7388">
          <cell r="A7388" t="str">
            <v>VA</v>
          </cell>
          <cell r="F7388">
            <v>2023</v>
          </cell>
          <cell r="N7388">
            <v>1124029.112</v>
          </cell>
          <cell r="R7388">
            <v>18913955.331999999</v>
          </cell>
          <cell r="S7388" t="str">
            <v>Natural Gas</v>
          </cell>
        </row>
        <row r="7389">
          <cell r="A7389" t="str">
            <v>VA</v>
          </cell>
          <cell r="F7389">
            <v>2021</v>
          </cell>
          <cell r="N7389">
            <v>1010246.976</v>
          </cell>
          <cell r="R7389">
            <v>16999307.037</v>
          </cell>
          <cell r="S7389" t="str">
            <v>Natural Gas</v>
          </cell>
        </row>
        <row r="7390">
          <cell r="A7390" t="str">
            <v>VA</v>
          </cell>
          <cell r="F7390">
            <v>2022</v>
          </cell>
          <cell r="N7390">
            <v>1001268.018</v>
          </cell>
          <cell r="R7390">
            <v>16848335.710999999</v>
          </cell>
          <cell r="S7390" t="str">
            <v>Natural Gas</v>
          </cell>
        </row>
        <row r="7391">
          <cell r="A7391" t="str">
            <v>VA</v>
          </cell>
          <cell r="F7391">
            <v>2023</v>
          </cell>
          <cell r="N7391">
            <v>1155826.3230000001</v>
          </cell>
          <cell r="R7391">
            <v>19449017.759</v>
          </cell>
          <cell r="S7391" t="str">
            <v>Natural Gas</v>
          </cell>
        </row>
        <row r="7392">
          <cell r="A7392" t="str">
            <v>NY</v>
          </cell>
          <cell r="F7392">
            <v>2009</v>
          </cell>
          <cell r="N7392">
            <v>39208.550000000003</v>
          </cell>
          <cell r="R7392">
            <v>483212.25</v>
          </cell>
          <cell r="S7392" t="str">
            <v>Diesel Oil</v>
          </cell>
        </row>
        <row r="7393">
          <cell r="A7393" t="str">
            <v>NY</v>
          </cell>
          <cell r="F7393">
            <v>2010</v>
          </cell>
          <cell r="N7393">
            <v>30463.325000000001</v>
          </cell>
          <cell r="R7393">
            <v>375430.85</v>
          </cell>
          <cell r="S7393" t="str">
            <v>Diesel Oil</v>
          </cell>
        </row>
        <row r="7394">
          <cell r="A7394" t="str">
            <v>NY</v>
          </cell>
          <cell r="F7394">
            <v>2011</v>
          </cell>
          <cell r="N7394">
            <v>19416.474999999999</v>
          </cell>
          <cell r="R7394">
            <v>239282.05</v>
          </cell>
          <cell r="S7394" t="str">
            <v>Diesel Oil</v>
          </cell>
        </row>
        <row r="7395">
          <cell r="A7395" t="str">
            <v>NY</v>
          </cell>
          <cell r="F7395">
            <v>2012</v>
          </cell>
          <cell r="N7395">
            <v>16542.599999999999</v>
          </cell>
          <cell r="R7395">
            <v>203864.72500000001</v>
          </cell>
          <cell r="S7395" t="str">
            <v>Diesel Oil</v>
          </cell>
        </row>
        <row r="7396">
          <cell r="A7396" t="str">
            <v>NY</v>
          </cell>
          <cell r="F7396">
            <v>2013</v>
          </cell>
          <cell r="N7396">
            <v>23961.15</v>
          </cell>
          <cell r="R7396">
            <v>295280.57500000001</v>
          </cell>
          <cell r="S7396" t="str">
            <v>Diesel Oil</v>
          </cell>
        </row>
        <row r="7397">
          <cell r="A7397" t="str">
            <v>NY</v>
          </cell>
          <cell r="F7397">
            <v>2014</v>
          </cell>
          <cell r="N7397">
            <v>11006</v>
          </cell>
          <cell r="R7397">
            <v>135643.79999999999</v>
          </cell>
          <cell r="S7397" t="str">
            <v>Diesel Oil</v>
          </cell>
        </row>
        <row r="7398">
          <cell r="A7398" t="str">
            <v>NY</v>
          </cell>
          <cell r="F7398">
            <v>2015</v>
          </cell>
          <cell r="N7398">
            <v>16586.275000000001</v>
          </cell>
          <cell r="R7398">
            <v>204414.35</v>
          </cell>
          <cell r="S7398" t="str">
            <v>Diesel Oil</v>
          </cell>
        </row>
        <row r="7399">
          <cell r="A7399" t="str">
            <v>NY</v>
          </cell>
          <cell r="F7399">
            <v>2016</v>
          </cell>
          <cell r="N7399">
            <v>11915.725</v>
          </cell>
          <cell r="R7399">
            <v>146858.4</v>
          </cell>
          <cell r="S7399" t="str">
            <v>Diesel Oil</v>
          </cell>
        </row>
        <row r="7400">
          <cell r="A7400" t="str">
            <v>NY</v>
          </cell>
          <cell r="F7400">
            <v>2017</v>
          </cell>
          <cell r="N7400">
            <v>7386.125</v>
          </cell>
          <cell r="R7400">
            <v>91024.024999999994</v>
          </cell>
          <cell r="S7400" t="str">
            <v>Diesel Oil</v>
          </cell>
        </row>
        <row r="7401">
          <cell r="A7401" t="str">
            <v>NY</v>
          </cell>
          <cell r="F7401">
            <v>2018</v>
          </cell>
          <cell r="N7401">
            <v>21030.799999999999</v>
          </cell>
          <cell r="R7401">
            <v>259189.42499999999</v>
          </cell>
          <cell r="S7401" t="str">
            <v>Diesel Oil</v>
          </cell>
        </row>
        <row r="7402">
          <cell r="A7402" t="str">
            <v>NY</v>
          </cell>
          <cell r="F7402">
            <v>2019</v>
          </cell>
          <cell r="N7402">
            <v>25446.458999999999</v>
          </cell>
          <cell r="R7402">
            <v>313598.48499999999</v>
          </cell>
          <cell r="S7402" t="str">
            <v>Diesel Oil</v>
          </cell>
        </row>
        <row r="7403">
          <cell r="A7403" t="str">
            <v>NY</v>
          </cell>
          <cell r="F7403">
            <v>2020</v>
          </cell>
          <cell r="N7403">
            <v>44926.807999999997</v>
          </cell>
          <cell r="R7403">
            <v>553676.24600000004</v>
          </cell>
          <cell r="S7403" t="str">
            <v>Diesel Oil</v>
          </cell>
        </row>
        <row r="7404">
          <cell r="A7404" t="str">
            <v>NY</v>
          </cell>
          <cell r="F7404">
            <v>2021</v>
          </cell>
          <cell r="N7404">
            <v>26808.199000000001</v>
          </cell>
          <cell r="R7404">
            <v>330392.35600000003</v>
          </cell>
          <cell r="S7404" t="str">
            <v>Diesel Oil</v>
          </cell>
        </row>
        <row r="7405">
          <cell r="A7405" t="str">
            <v>NY</v>
          </cell>
          <cell r="F7405">
            <v>2022</v>
          </cell>
          <cell r="N7405">
            <v>28069.080999999998</v>
          </cell>
          <cell r="R7405">
            <v>345937.52299999999</v>
          </cell>
          <cell r="S7405" t="str">
            <v>Diesel Oil</v>
          </cell>
        </row>
        <row r="7406">
          <cell r="A7406" t="str">
            <v>NY</v>
          </cell>
          <cell r="F7406">
            <v>2023</v>
          </cell>
          <cell r="N7406">
            <v>14140.644</v>
          </cell>
          <cell r="R7406">
            <v>174273.84</v>
          </cell>
          <cell r="S7406" t="str">
            <v>Diesel Oil</v>
          </cell>
        </row>
        <row r="7407">
          <cell r="A7407" t="str">
            <v>PA</v>
          </cell>
          <cell r="F7407">
            <v>2022</v>
          </cell>
          <cell r="N7407">
            <v>808396.91700000002</v>
          </cell>
          <cell r="R7407">
            <v>13602799.729</v>
          </cell>
          <cell r="S7407" t="str">
            <v>Natural Gas</v>
          </cell>
        </row>
        <row r="7408">
          <cell r="A7408" t="str">
            <v>PA</v>
          </cell>
          <cell r="F7408">
            <v>2023</v>
          </cell>
          <cell r="N7408">
            <v>675145.55299999996</v>
          </cell>
          <cell r="R7408">
            <v>11360608.204</v>
          </cell>
          <cell r="S7408" t="str">
            <v>Natural Gas</v>
          </cell>
        </row>
        <row r="7409">
          <cell r="A7409" t="str">
            <v>PA</v>
          </cell>
          <cell r="F7409">
            <v>2022</v>
          </cell>
          <cell r="N7409">
            <v>839552.18799999997</v>
          </cell>
          <cell r="R7409">
            <v>14127126.5</v>
          </cell>
          <cell r="S7409" t="str">
            <v>Natural Gas</v>
          </cell>
        </row>
        <row r="7410">
          <cell r="A7410" t="str">
            <v>PA</v>
          </cell>
          <cell r="F7410">
            <v>2023</v>
          </cell>
          <cell r="N7410">
            <v>735328.98600000003</v>
          </cell>
          <cell r="R7410">
            <v>12373323.716</v>
          </cell>
          <cell r="S7410" t="str">
            <v>Natural Gas</v>
          </cell>
        </row>
        <row r="7411">
          <cell r="A7411" t="str">
            <v>PA</v>
          </cell>
          <cell r="F7411">
            <v>2022</v>
          </cell>
          <cell r="N7411">
            <v>840272.29500000004</v>
          </cell>
          <cell r="R7411">
            <v>14139184.117000001</v>
          </cell>
          <cell r="S7411" t="str">
            <v>Natural Gas</v>
          </cell>
        </row>
        <row r="7412">
          <cell r="A7412" t="str">
            <v>PA</v>
          </cell>
          <cell r="F7412">
            <v>2023</v>
          </cell>
          <cell r="N7412">
            <v>740133.5</v>
          </cell>
          <cell r="R7412">
            <v>12454142.612</v>
          </cell>
          <cell r="S7412" t="str">
            <v>Natural Gas</v>
          </cell>
        </row>
        <row r="7413">
          <cell r="A7413" t="str">
            <v>NY</v>
          </cell>
          <cell r="F7413">
            <v>2009</v>
          </cell>
          <cell r="N7413">
            <v>31902.825000000001</v>
          </cell>
          <cell r="R7413">
            <v>532708.125</v>
          </cell>
          <cell r="S7413" t="str">
            <v>Natural Gas</v>
          </cell>
        </row>
        <row r="7414">
          <cell r="A7414" t="str">
            <v>NY</v>
          </cell>
          <cell r="F7414">
            <v>2010</v>
          </cell>
          <cell r="N7414">
            <v>42028.574999999997</v>
          </cell>
          <cell r="R7414">
            <v>707180.77500000002</v>
          </cell>
          <cell r="S7414" t="str">
            <v>Natural Gas</v>
          </cell>
        </row>
        <row r="7415">
          <cell r="A7415" t="str">
            <v>NY</v>
          </cell>
          <cell r="F7415">
            <v>2011</v>
          </cell>
          <cell r="N7415">
            <v>58025.2</v>
          </cell>
          <cell r="R7415">
            <v>975065.77500000002</v>
          </cell>
          <cell r="S7415" t="str">
            <v>Natural Gas</v>
          </cell>
        </row>
        <row r="7416">
          <cell r="A7416" t="str">
            <v>NY</v>
          </cell>
          <cell r="F7416">
            <v>2012</v>
          </cell>
          <cell r="N7416">
            <v>38059.875</v>
          </cell>
          <cell r="R7416">
            <v>640421.1</v>
          </cell>
          <cell r="S7416" t="str">
            <v>Natural Gas</v>
          </cell>
        </row>
        <row r="7417">
          <cell r="A7417" t="str">
            <v>NY</v>
          </cell>
          <cell r="F7417">
            <v>2013</v>
          </cell>
          <cell r="N7417">
            <v>67686.675000000003</v>
          </cell>
          <cell r="R7417">
            <v>1138996.45</v>
          </cell>
          <cell r="S7417" t="str">
            <v>Natural Gas</v>
          </cell>
        </row>
        <row r="7418">
          <cell r="A7418" t="str">
            <v>NY</v>
          </cell>
          <cell r="F7418">
            <v>2014</v>
          </cell>
          <cell r="N7418">
            <v>66203.725000000006</v>
          </cell>
          <cell r="R7418">
            <v>1090445.1000000001</v>
          </cell>
          <cell r="S7418" t="str">
            <v>Natural Gas</v>
          </cell>
        </row>
        <row r="7419">
          <cell r="A7419" t="str">
            <v>NY</v>
          </cell>
          <cell r="F7419">
            <v>2015</v>
          </cell>
          <cell r="N7419">
            <v>82829.725000000006</v>
          </cell>
          <cell r="R7419">
            <v>1373475.2749999999</v>
          </cell>
          <cell r="S7419" t="str">
            <v>Natural Gas</v>
          </cell>
        </row>
        <row r="7420">
          <cell r="A7420" t="str">
            <v>NY</v>
          </cell>
          <cell r="F7420">
            <v>2016</v>
          </cell>
          <cell r="N7420">
            <v>73562.399999999994</v>
          </cell>
          <cell r="R7420">
            <v>1237327.3500000001</v>
          </cell>
          <cell r="S7420" t="str">
            <v>Natural Gas</v>
          </cell>
        </row>
        <row r="7421">
          <cell r="A7421" t="str">
            <v>NY</v>
          </cell>
          <cell r="F7421">
            <v>2017</v>
          </cell>
          <cell r="N7421">
            <v>54431.25</v>
          </cell>
          <cell r="R7421">
            <v>913692.02500000002</v>
          </cell>
          <cell r="S7421" t="str">
            <v>Natural Gas</v>
          </cell>
        </row>
        <row r="7422">
          <cell r="A7422" t="str">
            <v>NY</v>
          </cell>
          <cell r="F7422">
            <v>2018</v>
          </cell>
          <cell r="N7422">
            <v>24671.275000000001</v>
          </cell>
          <cell r="R7422">
            <v>413114.47499999998</v>
          </cell>
          <cell r="S7422" t="str">
            <v>Natural Gas</v>
          </cell>
        </row>
        <row r="7423">
          <cell r="A7423" t="str">
            <v>NY</v>
          </cell>
          <cell r="F7423">
            <v>2019</v>
          </cell>
          <cell r="N7423">
            <v>24764.017</v>
          </cell>
          <cell r="R7423">
            <v>416554.79399999999</v>
          </cell>
          <cell r="S7423" t="str">
            <v>Natural Gas</v>
          </cell>
        </row>
        <row r="7424">
          <cell r="A7424" t="str">
            <v>NY</v>
          </cell>
          <cell r="F7424">
            <v>2020</v>
          </cell>
          <cell r="N7424">
            <v>36532.631000000001</v>
          </cell>
          <cell r="R7424">
            <v>614735.08700000006</v>
          </cell>
          <cell r="S7424" t="str">
            <v>Natural Gas</v>
          </cell>
        </row>
        <row r="7425">
          <cell r="A7425" t="str">
            <v>NY</v>
          </cell>
          <cell r="F7425">
            <v>2021</v>
          </cell>
          <cell r="N7425">
            <v>48729.506000000001</v>
          </cell>
          <cell r="R7425">
            <v>819101.05799999996</v>
          </cell>
          <cell r="S7425" t="str">
            <v>Natural Gas</v>
          </cell>
        </row>
        <row r="7426">
          <cell r="A7426" t="str">
            <v>NY</v>
          </cell>
          <cell r="F7426">
            <v>2022</v>
          </cell>
          <cell r="N7426">
            <v>39009.158000000003</v>
          </cell>
          <cell r="R7426">
            <v>655982.29099999997</v>
          </cell>
          <cell r="S7426" t="str">
            <v>Natural Gas</v>
          </cell>
        </row>
        <row r="7427">
          <cell r="A7427" t="str">
            <v>NY</v>
          </cell>
          <cell r="F7427">
            <v>2023</v>
          </cell>
          <cell r="N7427">
            <v>33757.620999999999</v>
          </cell>
          <cell r="R7427">
            <v>568045.28200000001</v>
          </cell>
          <cell r="S7427" t="str">
            <v>Natural Gas</v>
          </cell>
        </row>
        <row r="7428">
          <cell r="A7428" t="str">
            <v>CT</v>
          </cell>
          <cell r="F7428">
            <v>2018</v>
          </cell>
          <cell r="N7428">
            <v>599739.44799999997</v>
          </cell>
          <cell r="R7428">
            <v>10049030.886</v>
          </cell>
          <cell r="S7428" t="str">
            <v>Natural Gas</v>
          </cell>
        </row>
        <row r="7429">
          <cell r="A7429" t="str">
            <v>CT</v>
          </cell>
          <cell r="F7429">
            <v>2019</v>
          </cell>
          <cell r="N7429">
            <v>1002134.667</v>
          </cell>
          <cell r="R7429">
            <v>16860399.666000001</v>
          </cell>
          <cell r="S7429" t="str">
            <v>Natural Gas</v>
          </cell>
        </row>
        <row r="7430">
          <cell r="A7430" t="str">
            <v>CT</v>
          </cell>
          <cell r="F7430">
            <v>2020</v>
          </cell>
          <cell r="N7430">
            <v>1013392.741</v>
          </cell>
          <cell r="R7430">
            <v>17050486.717</v>
          </cell>
          <cell r="S7430" t="str">
            <v>Natural Gas</v>
          </cell>
        </row>
        <row r="7431">
          <cell r="A7431" t="str">
            <v>CT</v>
          </cell>
          <cell r="F7431">
            <v>2021</v>
          </cell>
          <cell r="N7431">
            <v>1080437.8659999999</v>
          </cell>
          <cell r="R7431">
            <v>18179838.602000002</v>
          </cell>
          <cell r="S7431" t="str">
            <v>Natural Gas</v>
          </cell>
        </row>
        <row r="7432">
          <cell r="A7432" t="str">
            <v>CT</v>
          </cell>
          <cell r="F7432">
            <v>2022</v>
          </cell>
          <cell r="N7432">
            <v>934654.99800000002</v>
          </cell>
          <cell r="R7432">
            <v>16178972.676999999</v>
          </cell>
          <cell r="S7432" t="str">
            <v>Natural Gas</v>
          </cell>
        </row>
        <row r="7433">
          <cell r="A7433" t="str">
            <v>CT</v>
          </cell>
          <cell r="F7433">
            <v>2023</v>
          </cell>
          <cell r="N7433">
            <v>1077539.513</v>
          </cell>
          <cell r="R7433">
            <v>18657964.377</v>
          </cell>
          <cell r="S7433" t="str">
            <v>Natural Gas</v>
          </cell>
        </row>
        <row r="7434">
          <cell r="A7434" t="str">
            <v>CT</v>
          </cell>
          <cell r="F7434">
            <v>2018</v>
          </cell>
          <cell r="N7434">
            <v>605055.82299999997</v>
          </cell>
          <cell r="R7434">
            <v>10132008.232999999</v>
          </cell>
          <cell r="S7434" t="str">
            <v>Natural Gas</v>
          </cell>
        </row>
        <row r="7435">
          <cell r="A7435" t="str">
            <v>CT</v>
          </cell>
          <cell r="F7435">
            <v>2019</v>
          </cell>
          <cell r="N7435">
            <v>569207.02399999998</v>
          </cell>
          <cell r="R7435">
            <v>9575842.5769999996</v>
          </cell>
          <cell r="S7435" t="str">
            <v>Natural Gas</v>
          </cell>
        </row>
        <row r="7436">
          <cell r="A7436" t="str">
            <v>CT</v>
          </cell>
          <cell r="F7436">
            <v>2020</v>
          </cell>
          <cell r="N7436">
            <v>1118783.4950000001</v>
          </cell>
          <cell r="R7436">
            <v>18824570.346999999</v>
          </cell>
          <cell r="S7436" t="str">
            <v>Natural Gas</v>
          </cell>
        </row>
        <row r="7437">
          <cell r="A7437" t="str">
            <v>CT</v>
          </cell>
          <cell r="F7437">
            <v>2021</v>
          </cell>
          <cell r="N7437">
            <v>1107143.183</v>
          </cell>
          <cell r="R7437">
            <v>18623324.436000001</v>
          </cell>
          <cell r="S7437" t="str">
            <v>Natural Gas</v>
          </cell>
        </row>
        <row r="7438">
          <cell r="A7438" t="str">
            <v>CT</v>
          </cell>
          <cell r="F7438">
            <v>2022</v>
          </cell>
          <cell r="N7438">
            <v>970947.06599999999</v>
          </cell>
          <cell r="R7438">
            <v>16794233.748</v>
          </cell>
          <cell r="S7438" t="str">
            <v>Natural Gas</v>
          </cell>
        </row>
        <row r="7439">
          <cell r="A7439" t="str">
            <v>CT</v>
          </cell>
          <cell r="F7439">
            <v>2023</v>
          </cell>
          <cell r="N7439">
            <v>1056434.4709999999</v>
          </cell>
          <cell r="R7439">
            <v>18292637.728999998</v>
          </cell>
          <cell r="S7439" t="str">
            <v>Natural Gas</v>
          </cell>
        </row>
        <row r="7440">
          <cell r="A7440" t="str">
            <v>NY</v>
          </cell>
          <cell r="F7440">
            <v>2009</v>
          </cell>
          <cell r="N7440">
            <v>115460.825</v>
          </cell>
          <cell r="R7440">
            <v>1926913.0249999999</v>
          </cell>
          <cell r="S7440" t="str">
            <v>Natural Gas</v>
          </cell>
        </row>
        <row r="7441">
          <cell r="A7441" t="str">
            <v>NY</v>
          </cell>
          <cell r="F7441">
            <v>2010</v>
          </cell>
          <cell r="N7441">
            <v>96675.524999999994</v>
          </cell>
          <cell r="R7441">
            <v>1626744.35</v>
          </cell>
          <cell r="S7441" t="str">
            <v>Natural Gas</v>
          </cell>
        </row>
        <row r="7442">
          <cell r="A7442" t="str">
            <v>NY</v>
          </cell>
          <cell r="F7442">
            <v>2011</v>
          </cell>
          <cell r="N7442">
            <v>52276.025000000001</v>
          </cell>
          <cell r="R7442">
            <v>879182.67500000005</v>
          </cell>
          <cell r="S7442" t="str">
            <v>Natural Gas</v>
          </cell>
        </row>
        <row r="7443">
          <cell r="A7443" t="str">
            <v>NY</v>
          </cell>
          <cell r="F7443">
            <v>2012</v>
          </cell>
          <cell r="N7443">
            <v>162598.02499999999</v>
          </cell>
          <cell r="R7443">
            <v>2735986.8250000002</v>
          </cell>
          <cell r="S7443" t="str">
            <v>Natural Gas</v>
          </cell>
        </row>
        <row r="7444">
          <cell r="A7444" t="str">
            <v>NY</v>
          </cell>
          <cell r="F7444">
            <v>2013</v>
          </cell>
          <cell r="N7444">
            <v>129675.02499999999</v>
          </cell>
          <cell r="R7444">
            <v>2182049.15</v>
          </cell>
          <cell r="S7444" t="str">
            <v>Natural Gas</v>
          </cell>
        </row>
        <row r="7445">
          <cell r="A7445" t="str">
            <v>NY</v>
          </cell>
          <cell r="F7445">
            <v>2014</v>
          </cell>
          <cell r="N7445">
            <v>77254.95</v>
          </cell>
          <cell r="R7445">
            <v>1248163.8500000001</v>
          </cell>
          <cell r="S7445" t="str">
            <v>Natural Gas</v>
          </cell>
        </row>
        <row r="7446">
          <cell r="A7446" t="str">
            <v>NY</v>
          </cell>
          <cell r="F7446">
            <v>2015</v>
          </cell>
          <cell r="N7446">
            <v>96554.45</v>
          </cell>
          <cell r="R7446">
            <v>1601929.075</v>
          </cell>
          <cell r="S7446" t="str">
            <v>Natural Gas</v>
          </cell>
        </row>
        <row r="7447">
          <cell r="A7447" t="str">
            <v>NY</v>
          </cell>
          <cell r="F7447">
            <v>2016</v>
          </cell>
          <cell r="N7447">
            <v>80092.274999999994</v>
          </cell>
          <cell r="R7447">
            <v>1347674.4750000001</v>
          </cell>
          <cell r="S7447" t="str">
            <v>Natural Gas</v>
          </cell>
        </row>
        <row r="7448">
          <cell r="A7448" t="str">
            <v>NY</v>
          </cell>
          <cell r="F7448">
            <v>2017</v>
          </cell>
          <cell r="N7448">
            <v>65128.35</v>
          </cell>
          <cell r="R7448">
            <v>1090940.4750000001</v>
          </cell>
          <cell r="S7448" t="str">
            <v>Natural Gas</v>
          </cell>
        </row>
        <row r="7449">
          <cell r="A7449" t="str">
            <v>NY</v>
          </cell>
          <cell r="F7449">
            <v>2018</v>
          </cell>
          <cell r="N7449">
            <v>84688.962</v>
          </cell>
          <cell r="R7449">
            <v>1409292.7660000001</v>
          </cell>
          <cell r="S7449" t="str">
            <v>Natural Gas</v>
          </cell>
        </row>
        <row r="7450">
          <cell r="A7450" t="str">
            <v>NY</v>
          </cell>
          <cell r="F7450">
            <v>2019</v>
          </cell>
          <cell r="N7450">
            <v>35437.587</v>
          </cell>
          <cell r="R7450">
            <v>597748.36600000004</v>
          </cell>
          <cell r="S7450" t="str">
            <v>Natural Gas</v>
          </cell>
        </row>
        <row r="7451">
          <cell r="A7451" t="str">
            <v>NY</v>
          </cell>
          <cell r="F7451">
            <v>2020</v>
          </cell>
          <cell r="N7451">
            <v>66999.774999999994</v>
          </cell>
          <cell r="R7451">
            <v>1132882.9950000001</v>
          </cell>
          <cell r="S7451" t="str">
            <v>Natural Gas</v>
          </cell>
        </row>
        <row r="7452">
          <cell r="A7452" t="str">
            <v>NY</v>
          </cell>
          <cell r="F7452">
            <v>2021</v>
          </cell>
          <cell r="N7452">
            <v>51563.29</v>
          </cell>
          <cell r="R7452">
            <v>871841.79599999997</v>
          </cell>
          <cell r="S7452" t="str">
            <v>Natural Gas</v>
          </cell>
        </row>
        <row r="7453">
          <cell r="A7453" t="str">
            <v>NY</v>
          </cell>
          <cell r="F7453">
            <v>2022</v>
          </cell>
          <cell r="N7453">
            <v>81543.668999999994</v>
          </cell>
          <cell r="R7453">
            <v>1369376.3389999999</v>
          </cell>
          <cell r="S7453" t="str">
            <v>Natural Gas</v>
          </cell>
        </row>
        <row r="7454">
          <cell r="A7454" t="str">
            <v>NY</v>
          </cell>
          <cell r="F7454">
            <v>2023</v>
          </cell>
          <cell r="N7454">
            <v>39506.928999999996</v>
          </cell>
          <cell r="R7454">
            <v>664769.47600000002</v>
          </cell>
          <cell r="S7454" t="str">
            <v>Natural Gas</v>
          </cell>
        </row>
        <row r="7455">
          <cell r="A7455" t="str">
            <v>NY</v>
          </cell>
          <cell r="F7455">
            <v>2009</v>
          </cell>
          <cell r="N7455">
            <v>666895.348</v>
          </cell>
          <cell r="R7455">
            <v>11201222.514</v>
          </cell>
          <cell r="S7455" t="str">
            <v>Natural Gas</v>
          </cell>
        </row>
        <row r="7456">
          <cell r="A7456" t="str">
            <v>NY</v>
          </cell>
          <cell r="F7456">
            <v>2010</v>
          </cell>
          <cell r="N7456">
            <v>677241.61399999994</v>
          </cell>
          <cell r="R7456">
            <v>11379572.666999999</v>
          </cell>
          <cell r="S7456" t="str">
            <v>Natural Gas</v>
          </cell>
        </row>
        <row r="7457">
          <cell r="A7457" t="str">
            <v>NY</v>
          </cell>
          <cell r="F7457">
            <v>2011</v>
          </cell>
          <cell r="N7457">
            <v>751830.31700000004</v>
          </cell>
          <cell r="R7457">
            <v>12648034.809</v>
          </cell>
          <cell r="S7457" t="str">
            <v>Natural Gas</v>
          </cell>
        </row>
        <row r="7458">
          <cell r="A7458" t="str">
            <v>NY</v>
          </cell>
          <cell r="F7458">
            <v>2012</v>
          </cell>
          <cell r="N7458">
            <v>682440.03200000001</v>
          </cell>
          <cell r="R7458">
            <v>11468663.074999999</v>
          </cell>
          <cell r="S7458" t="str">
            <v>Natural Gas</v>
          </cell>
        </row>
        <row r="7459">
          <cell r="A7459" t="str">
            <v>NY</v>
          </cell>
          <cell r="F7459">
            <v>2013</v>
          </cell>
          <cell r="N7459">
            <v>737728.19099999999</v>
          </cell>
          <cell r="R7459">
            <v>12286649.437999999</v>
          </cell>
          <cell r="S7459" t="str">
            <v>Natural Gas</v>
          </cell>
        </row>
        <row r="7460">
          <cell r="A7460" t="str">
            <v>NY</v>
          </cell>
          <cell r="F7460">
            <v>2014</v>
          </cell>
          <cell r="N7460">
            <v>693356.81700000004</v>
          </cell>
          <cell r="R7460">
            <v>11566908.978</v>
          </cell>
          <cell r="S7460" t="str">
            <v>Natural Gas</v>
          </cell>
        </row>
        <row r="7461">
          <cell r="A7461" t="str">
            <v>NY</v>
          </cell>
          <cell r="F7461">
            <v>2015</v>
          </cell>
          <cell r="N7461">
            <v>618870.03200000001</v>
          </cell>
          <cell r="R7461">
            <v>10299868.612</v>
          </cell>
          <cell r="S7461" t="str">
            <v>Natural Gas</v>
          </cell>
        </row>
        <row r="7462">
          <cell r="A7462" t="str">
            <v>NY</v>
          </cell>
          <cell r="F7462">
            <v>2016</v>
          </cell>
          <cell r="N7462">
            <v>599201.22400000005</v>
          </cell>
          <cell r="R7462">
            <v>10049389.676999999</v>
          </cell>
          <cell r="S7462" t="str">
            <v>Natural Gas</v>
          </cell>
        </row>
        <row r="7463">
          <cell r="A7463" t="str">
            <v>NY</v>
          </cell>
          <cell r="F7463">
            <v>2017</v>
          </cell>
          <cell r="N7463">
            <v>520217.239</v>
          </cell>
          <cell r="R7463">
            <v>8731877.6760000009</v>
          </cell>
          <cell r="S7463" t="str">
            <v>Natural Gas</v>
          </cell>
        </row>
        <row r="7464">
          <cell r="A7464" t="str">
            <v>NY</v>
          </cell>
          <cell r="F7464">
            <v>2018</v>
          </cell>
          <cell r="N7464">
            <v>493376.98300000001</v>
          </cell>
          <cell r="R7464">
            <v>8154024.5729999999</v>
          </cell>
          <cell r="S7464" t="str">
            <v>Natural Gas</v>
          </cell>
        </row>
        <row r="7465">
          <cell r="A7465" t="str">
            <v>NY</v>
          </cell>
          <cell r="F7465">
            <v>2019</v>
          </cell>
          <cell r="N7465">
            <v>540325.16299999994</v>
          </cell>
          <cell r="R7465">
            <v>9042359.0500000007</v>
          </cell>
          <cell r="S7465" t="str">
            <v>Natural Gas</v>
          </cell>
        </row>
        <row r="7466">
          <cell r="A7466" t="str">
            <v>NY</v>
          </cell>
          <cell r="F7466">
            <v>2020</v>
          </cell>
          <cell r="N7466">
            <v>525512.45700000005</v>
          </cell>
          <cell r="R7466">
            <v>8833850.0800000001</v>
          </cell>
          <cell r="S7466" t="str">
            <v>Natural Gas</v>
          </cell>
        </row>
        <row r="7467">
          <cell r="A7467" t="str">
            <v>NY</v>
          </cell>
          <cell r="F7467">
            <v>2021</v>
          </cell>
          <cell r="N7467">
            <v>580949.61100000003</v>
          </cell>
          <cell r="R7467">
            <v>9762250.3440000005</v>
          </cell>
          <cell r="S7467" t="str">
            <v>Natural Gas</v>
          </cell>
        </row>
        <row r="7468">
          <cell r="A7468" t="str">
            <v>NY</v>
          </cell>
          <cell r="F7468">
            <v>2022</v>
          </cell>
          <cell r="N7468">
            <v>577911.91200000001</v>
          </cell>
          <cell r="R7468">
            <v>9506587.5460000001</v>
          </cell>
          <cell r="S7468" t="str">
            <v>Natural Gas</v>
          </cell>
        </row>
        <row r="7469">
          <cell r="A7469" t="str">
            <v>NY</v>
          </cell>
          <cell r="F7469">
            <v>2023</v>
          </cell>
          <cell r="N7469">
            <v>703727.08900000004</v>
          </cell>
          <cell r="R7469">
            <v>11823254.354</v>
          </cell>
          <cell r="S7469" t="str">
            <v>Natural Gas</v>
          </cell>
        </row>
        <row r="7470">
          <cell r="A7470" t="str">
            <v>NY</v>
          </cell>
          <cell r="F7470">
            <v>2009</v>
          </cell>
          <cell r="N7470">
            <v>637294.228</v>
          </cell>
          <cell r="R7470">
            <v>10700002.697000001</v>
          </cell>
          <cell r="S7470" t="str">
            <v>Natural Gas</v>
          </cell>
        </row>
        <row r="7471">
          <cell r="A7471" t="str">
            <v>NY</v>
          </cell>
          <cell r="F7471">
            <v>2010</v>
          </cell>
          <cell r="N7471">
            <v>672265.01</v>
          </cell>
          <cell r="R7471">
            <v>11303992.983999999</v>
          </cell>
          <cell r="S7471" t="str">
            <v>Natural Gas</v>
          </cell>
        </row>
        <row r="7472">
          <cell r="A7472" t="str">
            <v>NY</v>
          </cell>
          <cell r="F7472">
            <v>2011</v>
          </cell>
          <cell r="N7472">
            <v>597866.196</v>
          </cell>
          <cell r="R7472">
            <v>10058322.716</v>
          </cell>
          <cell r="S7472" t="str">
            <v>Natural Gas</v>
          </cell>
        </row>
        <row r="7473">
          <cell r="A7473" t="str">
            <v>NY</v>
          </cell>
          <cell r="F7473">
            <v>2012</v>
          </cell>
          <cell r="N7473">
            <v>665179.83700000006</v>
          </cell>
          <cell r="R7473">
            <v>11189744.437000001</v>
          </cell>
          <cell r="S7473" t="str">
            <v>Natural Gas</v>
          </cell>
        </row>
        <row r="7474">
          <cell r="A7474" t="str">
            <v>NY</v>
          </cell>
          <cell r="F7474">
            <v>2013</v>
          </cell>
          <cell r="N7474">
            <v>730350.25100000005</v>
          </cell>
          <cell r="R7474">
            <v>12244542.116</v>
          </cell>
          <cell r="S7474" t="str">
            <v>Natural Gas</v>
          </cell>
        </row>
        <row r="7475">
          <cell r="A7475" t="str">
            <v>NY</v>
          </cell>
          <cell r="F7475">
            <v>2014</v>
          </cell>
          <cell r="N7475">
            <v>742722.46600000001</v>
          </cell>
          <cell r="R7475">
            <v>12336590.653000001</v>
          </cell>
          <cell r="S7475" t="str">
            <v>Natural Gas</v>
          </cell>
        </row>
        <row r="7476">
          <cell r="A7476" t="str">
            <v>NY</v>
          </cell>
          <cell r="F7476">
            <v>2015</v>
          </cell>
          <cell r="N7476">
            <v>670764.88500000001</v>
          </cell>
          <cell r="R7476">
            <v>11197074.775</v>
          </cell>
          <cell r="S7476" t="str">
            <v>Natural Gas</v>
          </cell>
        </row>
        <row r="7477">
          <cell r="A7477" t="str">
            <v>NY</v>
          </cell>
          <cell r="F7477">
            <v>2016</v>
          </cell>
          <cell r="N7477">
            <v>614716.39899999998</v>
          </cell>
          <cell r="R7477">
            <v>10332128.880000001</v>
          </cell>
          <cell r="S7477" t="str">
            <v>Natural Gas</v>
          </cell>
        </row>
        <row r="7478">
          <cell r="A7478" t="str">
            <v>NY</v>
          </cell>
          <cell r="F7478">
            <v>2017</v>
          </cell>
          <cell r="N7478">
            <v>486726.74</v>
          </cell>
          <cell r="R7478">
            <v>8181460.6830000002</v>
          </cell>
          <cell r="S7478" t="str">
            <v>Natural Gas</v>
          </cell>
        </row>
        <row r="7479">
          <cell r="A7479" t="str">
            <v>NY</v>
          </cell>
          <cell r="F7479">
            <v>2018</v>
          </cell>
          <cell r="N7479">
            <v>472091.179</v>
          </cell>
          <cell r="R7479">
            <v>7812848.8140000002</v>
          </cell>
          <cell r="S7479" t="str">
            <v>Natural Gas</v>
          </cell>
        </row>
        <row r="7480">
          <cell r="A7480" t="str">
            <v>NY</v>
          </cell>
          <cell r="F7480">
            <v>2019</v>
          </cell>
          <cell r="N7480">
            <v>548228.41799999995</v>
          </cell>
          <cell r="R7480">
            <v>9147395.9489999991</v>
          </cell>
          <cell r="S7480" t="str">
            <v>Natural Gas</v>
          </cell>
        </row>
        <row r="7481">
          <cell r="A7481" t="str">
            <v>NY</v>
          </cell>
          <cell r="F7481">
            <v>2020</v>
          </cell>
          <cell r="N7481">
            <v>563411.83299999998</v>
          </cell>
          <cell r="R7481">
            <v>9480295.6070000008</v>
          </cell>
          <cell r="S7481" t="str">
            <v>Natural Gas</v>
          </cell>
        </row>
        <row r="7482">
          <cell r="A7482" t="str">
            <v>NY</v>
          </cell>
          <cell r="F7482">
            <v>2021</v>
          </cell>
          <cell r="N7482">
            <v>593768.00399999996</v>
          </cell>
          <cell r="R7482">
            <v>9981317.4220000003</v>
          </cell>
          <cell r="S7482" t="str">
            <v>Natural Gas</v>
          </cell>
        </row>
        <row r="7483">
          <cell r="A7483" t="str">
            <v>NY</v>
          </cell>
          <cell r="F7483">
            <v>2022</v>
          </cell>
          <cell r="N7483">
            <v>540319.93200000003</v>
          </cell>
          <cell r="R7483">
            <v>8914639.1129999999</v>
          </cell>
          <cell r="S7483" t="str">
            <v>Natural Gas</v>
          </cell>
        </row>
        <row r="7484">
          <cell r="A7484" t="str">
            <v>NY</v>
          </cell>
          <cell r="F7484">
            <v>2023</v>
          </cell>
          <cell r="N7484">
            <v>709710.21600000001</v>
          </cell>
          <cell r="R7484">
            <v>11931334.688999999</v>
          </cell>
          <cell r="S7484" t="str">
            <v>Natural Gas</v>
          </cell>
        </row>
        <row r="7485">
          <cell r="A7485" t="str">
            <v>NY</v>
          </cell>
          <cell r="F7485">
            <v>2009</v>
          </cell>
          <cell r="N7485">
            <v>303007.35700000002</v>
          </cell>
          <cell r="R7485">
            <v>5085851.0329999998</v>
          </cell>
          <cell r="S7485" t="str">
            <v>Natural Gas</v>
          </cell>
        </row>
        <row r="7486">
          <cell r="A7486" t="str">
            <v>NY</v>
          </cell>
          <cell r="F7486">
            <v>2010</v>
          </cell>
          <cell r="N7486">
            <v>863505.66299999994</v>
          </cell>
          <cell r="R7486">
            <v>14529948.879000001</v>
          </cell>
          <cell r="S7486" t="str">
            <v>Natural Gas</v>
          </cell>
        </row>
        <row r="7487">
          <cell r="A7487" t="str">
            <v>NY</v>
          </cell>
          <cell r="F7487">
            <v>2011</v>
          </cell>
          <cell r="N7487">
            <v>924779.44</v>
          </cell>
          <cell r="R7487">
            <v>15561209.040999999</v>
          </cell>
          <cell r="S7487" t="str">
            <v>Natural Gas</v>
          </cell>
        </row>
        <row r="7488">
          <cell r="A7488" t="str">
            <v>NY</v>
          </cell>
          <cell r="F7488">
            <v>2012</v>
          </cell>
          <cell r="N7488">
            <v>918563.75199999998</v>
          </cell>
          <cell r="R7488">
            <v>15456081.074999999</v>
          </cell>
          <cell r="S7488" t="str">
            <v>Natural Gas</v>
          </cell>
        </row>
        <row r="7489">
          <cell r="A7489" t="str">
            <v>NY</v>
          </cell>
          <cell r="F7489">
            <v>2013</v>
          </cell>
          <cell r="N7489">
            <v>970612.272</v>
          </cell>
          <cell r="R7489">
            <v>16330817.153000001</v>
          </cell>
          <cell r="S7489" t="str">
            <v>Natural Gas</v>
          </cell>
        </row>
        <row r="7490">
          <cell r="A7490" t="str">
            <v>NY</v>
          </cell>
          <cell r="F7490">
            <v>2014</v>
          </cell>
          <cell r="N7490">
            <v>978951.79099999997</v>
          </cell>
          <cell r="R7490">
            <v>16472234.877</v>
          </cell>
          <cell r="S7490" t="str">
            <v>Natural Gas</v>
          </cell>
        </row>
        <row r="7491">
          <cell r="A7491" t="str">
            <v>NY</v>
          </cell>
          <cell r="F7491">
            <v>2015</v>
          </cell>
          <cell r="N7491">
            <v>831834.83600000001</v>
          </cell>
          <cell r="R7491">
            <v>13977851.778000001</v>
          </cell>
          <cell r="S7491" t="str">
            <v>Natural Gas</v>
          </cell>
        </row>
        <row r="7492">
          <cell r="A7492" t="str">
            <v>NY</v>
          </cell>
          <cell r="F7492">
            <v>2016</v>
          </cell>
          <cell r="N7492">
            <v>1033694.976</v>
          </cell>
          <cell r="R7492">
            <v>17392019.864</v>
          </cell>
          <cell r="S7492" t="str">
            <v>Natural Gas</v>
          </cell>
        </row>
        <row r="7493">
          <cell r="A7493" t="str">
            <v>NY</v>
          </cell>
          <cell r="F7493">
            <v>2017</v>
          </cell>
          <cell r="N7493">
            <v>989105.84900000005</v>
          </cell>
          <cell r="R7493">
            <v>16642919.033</v>
          </cell>
          <cell r="S7493" t="str">
            <v>Natural Gas</v>
          </cell>
        </row>
        <row r="7494">
          <cell r="A7494" t="str">
            <v>NY</v>
          </cell>
          <cell r="F7494">
            <v>2018</v>
          </cell>
          <cell r="N7494">
            <v>1019638.7120000001</v>
          </cell>
          <cell r="R7494">
            <v>17156207.491999999</v>
          </cell>
          <cell r="S7494" t="str">
            <v>Natural Gas</v>
          </cell>
        </row>
        <row r="7495">
          <cell r="A7495" t="str">
            <v>NY</v>
          </cell>
          <cell r="F7495">
            <v>2019</v>
          </cell>
          <cell r="N7495">
            <v>897528.13</v>
          </cell>
          <cell r="R7495">
            <v>15102023.155999999</v>
          </cell>
          <cell r="S7495" t="str">
            <v>Natural Gas</v>
          </cell>
        </row>
        <row r="7496">
          <cell r="A7496" t="str">
            <v>NY</v>
          </cell>
          <cell r="F7496">
            <v>2020</v>
          </cell>
          <cell r="N7496">
            <v>899998.23499999999</v>
          </cell>
          <cell r="R7496">
            <v>15144027.66</v>
          </cell>
          <cell r="S7496" t="str">
            <v>Natural Gas</v>
          </cell>
        </row>
        <row r="7497">
          <cell r="A7497" t="str">
            <v>NY</v>
          </cell>
          <cell r="F7497">
            <v>2021</v>
          </cell>
          <cell r="N7497">
            <v>1030574.715</v>
          </cell>
          <cell r="R7497">
            <v>17335339.534000002</v>
          </cell>
          <cell r="S7497" t="str">
            <v>Natural Gas</v>
          </cell>
        </row>
        <row r="7498">
          <cell r="A7498" t="str">
            <v>NY</v>
          </cell>
          <cell r="F7498">
            <v>2022</v>
          </cell>
          <cell r="N7498">
            <v>918973.37100000004</v>
          </cell>
          <cell r="R7498">
            <v>15432437.857999999</v>
          </cell>
          <cell r="S7498" t="str">
            <v>Natural Gas</v>
          </cell>
        </row>
        <row r="7499">
          <cell r="A7499" t="str">
            <v>NY</v>
          </cell>
          <cell r="F7499">
            <v>2023</v>
          </cell>
          <cell r="N7499">
            <v>989177.53500000003</v>
          </cell>
          <cell r="R7499">
            <v>16644721.095000001</v>
          </cell>
          <cell r="S7499" t="str">
            <v>Natural Gas</v>
          </cell>
        </row>
        <row r="7500">
          <cell r="A7500" t="str">
            <v>NY</v>
          </cell>
          <cell r="F7500">
            <v>2010</v>
          </cell>
          <cell r="N7500">
            <v>249053.166</v>
          </cell>
          <cell r="R7500">
            <v>4190824.93</v>
          </cell>
          <cell r="S7500" t="str">
            <v>Natural Gas</v>
          </cell>
        </row>
        <row r="7501">
          <cell r="A7501" t="str">
            <v>NY</v>
          </cell>
          <cell r="F7501">
            <v>2011</v>
          </cell>
          <cell r="N7501">
            <v>811453.07400000002</v>
          </cell>
          <cell r="R7501">
            <v>13654186.187999999</v>
          </cell>
          <cell r="S7501" t="str">
            <v>Natural Gas</v>
          </cell>
        </row>
        <row r="7502">
          <cell r="A7502" t="str">
            <v>NY</v>
          </cell>
          <cell r="F7502">
            <v>2012</v>
          </cell>
          <cell r="N7502">
            <v>835429.76300000004</v>
          </cell>
          <cell r="R7502">
            <v>14057686.471999999</v>
          </cell>
          <cell r="S7502" t="str">
            <v>Natural Gas</v>
          </cell>
        </row>
        <row r="7503">
          <cell r="A7503" t="str">
            <v>NY</v>
          </cell>
          <cell r="F7503">
            <v>2013</v>
          </cell>
          <cell r="N7503">
            <v>610345.93299999996</v>
          </cell>
          <cell r="R7503">
            <v>10269240.699999999</v>
          </cell>
          <cell r="S7503" t="str">
            <v>Natural Gas</v>
          </cell>
        </row>
        <row r="7504">
          <cell r="A7504" t="str">
            <v>NY</v>
          </cell>
          <cell r="F7504">
            <v>2014</v>
          </cell>
          <cell r="N7504">
            <v>598089.28099999996</v>
          </cell>
          <cell r="R7504">
            <v>10063961.870999999</v>
          </cell>
          <cell r="S7504" t="str">
            <v>Natural Gas</v>
          </cell>
        </row>
        <row r="7505">
          <cell r="A7505" t="str">
            <v>NY</v>
          </cell>
          <cell r="F7505">
            <v>2015</v>
          </cell>
          <cell r="N7505">
            <v>742313.74699999997</v>
          </cell>
          <cell r="R7505">
            <v>12490843.426000001</v>
          </cell>
          <cell r="S7505" t="str">
            <v>Natural Gas</v>
          </cell>
        </row>
        <row r="7506">
          <cell r="A7506" t="str">
            <v>NY</v>
          </cell>
          <cell r="F7506">
            <v>2016</v>
          </cell>
          <cell r="N7506">
            <v>822109.73600000003</v>
          </cell>
          <cell r="R7506">
            <v>13833545.834000001</v>
          </cell>
          <cell r="S7506" t="str">
            <v>Natural Gas</v>
          </cell>
        </row>
        <row r="7507">
          <cell r="A7507" t="str">
            <v>NY</v>
          </cell>
          <cell r="F7507">
            <v>2017</v>
          </cell>
          <cell r="N7507">
            <v>529960.99100000004</v>
          </cell>
          <cell r="R7507">
            <v>8917605.7530000005</v>
          </cell>
          <cell r="S7507" t="str">
            <v>Natural Gas</v>
          </cell>
        </row>
        <row r="7508">
          <cell r="A7508" t="str">
            <v>NY</v>
          </cell>
          <cell r="F7508">
            <v>2018</v>
          </cell>
          <cell r="N7508">
            <v>597545.82999999996</v>
          </cell>
          <cell r="R7508">
            <v>10047519.652000001</v>
          </cell>
          <cell r="S7508" t="str">
            <v>Natural Gas</v>
          </cell>
        </row>
        <row r="7509">
          <cell r="A7509" t="str">
            <v>NY</v>
          </cell>
          <cell r="F7509">
            <v>2019</v>
          </cell>
          <cell r="N7509">
            <v>541989.40700000001</v>
          </cell>
          <cell r="R7509">
            <v>9114781.466</v>
          </cell>
          <cell r="S7509" t="str">
            <v>Natural Gas</v>
          </cell>
        </row>
        <row r="7510">
          <cell r="A7510" t="str">
            <v>NY</v>
          </cell>
          <cell r="F7510">
            <v>2020</v>
          </cell>
          <cell r="N7510">
            <v>639838.679</v>
          </cell>
          <cell r="R7510">
            <v>10766421.569</v>
          </cell>
          <cell r="S7510" t="str">
            <v>Natural Gas</v>
          </cell>
        </row>
        <row r="7511">
          <cell r="A7511" t="str">
            <v>NY</v>
          </cell>
          <cell r="F7511">
            <v>2021</v>
          </cell>
          <cell r="N7511">
            <v>763678.853</v>
          </cell>
          <cell r="R7511">
            <v>12849676.075999999</v>
          </cell>
          <cell r="S7511" t="str">
            <v>Natural Gas</v>
          </cell>
        </row>
        <row r="7512">
          <cell r="A7512" t="str">
            <v>NY</v>
          </cell>
          <cell r="F7512">
            <v>2022</v>
          </cell>
          <cell r="N7512">
            <v>688319.16799999995</v>
          </cell>
          <cell r="R7512">
            <v>11534257.848999999</v>
          </cell>
          <cell r="S7512" t="str">
            <v>Natural Gas</v>
          </cell>
        </row>
        <row r="7513">
          <cell r="A7513" t="str">
            <v>NY</v>
          </cell>
          <cell r="F7513">
            <v>2023</v>
          </cell>
          <cell r="N7513">
            <v>589158.07400000002</v>
          </cell>
          <cell r="R7513">
            <v>9906960.0069999993</v>
          </cell>
          <cell r="S7513" t="str">
            <v>Natural Gas</v>
          </cell>
        </row>
        <row r="7514">
          <cell r="A7514" t="str">
            <v>NY</v>
          </cell>
          <cell r="F7514">
            <v>2010</v>
          </cell>
          <cell r="N7514">
            <v>215998.86</v>
          </cell>
          <cell r="R7514">
            <v>3634601.9070000001</v>
          </cell>
          <cell r="S7514" t="str">
            <v>Natural Gas</v>
          </cell>
        </row>
        <row r="7515">
          <cell r="A7515" t="str">
            <v>NY</v>
          </cell>
          <cell r="F7515">
            <v>2011</v>
          </cell>
          <cell r="N7515">
            <v>810508.76899999997</v>
          </cell>
          <cell r="R7515">
            <v>13638469.844000001</v>
          </cell>
          <cell r="S7515" t="str">
            <v>Natural Gas</v>
          </cell>
        </row>
        <row r="7516">
          <cell r="A7516" t="str">
            <v>NY</v>
          </cell>
          <cell r="F7516">
            <v>2012</v>
          </cell>
          <cell r="N7516">
            <v>751128.01699999999</v>
          </cell>
          <cell r="R7516">
            <v>12638717.088</v>
          </cell>
          <cell r="S7516" t="str">
            <v>Natural Gas</v>
          </cell>
        </row>
        <row r="7517">
          <cell r="A7517" t="str">
            <v>NY</v>
          </cell>
          <cell r="F7517">
            <v>2013</v>
          </cell>
          <cell r="N7517">
            <v>638285.77300000004</v>
          </cell>
          <cell r="R7517">
            <v>10740397.689999999</v>
          </cell>
          <cell r="S7517" t="str">
            <v>Natural Gas</v>
          </cell>
        </row>
        <row r="7518">
          <cell r="A7518" t="str">
            <v>NY</v>
          </cell>
          <cell r="F7518">
            <v>2014</v>
          </cell>
          <cell r="N7518">
            <v>592309.755</v>
          </cell>
          <cell r="R7518">
            <v>9966631.9639999997</v>
          </cell>
          <cell r="S7518" t="str">
            <v>Natural Gas</v>
          </cell>
        </row>
        <row r="7519">
          <cell r="A7519" t="str">
            <v>NY</v>
          </cell>
          <cell r="F7519">
            <v>2015</v>
          </cell>
          <cell r="N7519">
            <v>713184.91399999999</v>
          </cell>
          <cell r="R7519">
            <v>12000641.433</v>
          </cell>
          <cell r="S7519" t="str">
            <v>Natural Gas</v>
          </cell>
        </row>
        <row r="7520">
          <cell r="A7520" t="str">
            <v>NY</v>
          </cell>
          <cell r="F7520">
            <v>2016</v>
          </cell>
          <cell r="N7520">
            <v>755963.37</v>
          </cell>
          <cell r="R7520">
            <v>12720627.130000001</v>
          </cell>
          <cell r="S7520" t="str">
            <v>Natural Gas</v>
          </cell>
        </row>
        <row r="7521">
          <cell r="A7521" t="str">
            <v>NY</v>
          </cell>
          <cell r="F7521">
            <v>2017</v>
          </cell>
          <cell r="N7521">
            <v>506125.60399999999</v>
          </cell>
          <cell r="R7521">
            <v>8516494.1649999991</v>
          </cell>
          <cell r="S7521" t="str">
            <v>Natural Gas</v>
          </cell>
        </row>
        <row r="7522">
          <cell r="A7522" t="str">
            <v>NY</v>
          </cell>
          <cell r="F7522">
            <v>2018</v>
          </cell>
          <cell r="N7522">
            <v>368404.07799999998</v>
          </cell>
          <cell r="R7522">
            <v>6193290.483</v>
          </cell>
          <cell r="S7522" t="str">
            <v>Natural Gas</v>
          </cell>
        </row>
        <row r="7523">
          <cell r="A7523" t="str">
            <v>NY</v>
          </cell>
          <cell r="F7523">
            <v>2019</v>
          </cell>
          <cell r="N7523">
            <v>534945.63199999998</v>
          </cell>
          <cell r="R7523">
            <v>8996661.5950000007</v>
          </cell>
          <cell r="S7523" t="str">
            <v>Natural Gas</v>
          </cell>
        </row>
        <row r="7524">
          <cell r="A7524" t="str">
            <v>NY</v>
          </cell>
          <cell r="F7524">
            <v>2020</v>
          </cell>
          <cell r="N7524">
            <v>632217.50899999996</v>
          </cell>
          <cell r="R7524">
            <v>10638261.287</v>
          </cell>
          <cell r="S7524" t="str">
            <v>Natural Gas</v>
          </cell>
        </row>
        <row r="7525">
          <cell r="A7525" t="str">
            <v>NY</v>
          </cell>
          <cell r="F7525">
            <v>2021</v>
          </cell>
          <cell r="N7525">
            <v>761331.71699999995</v>
          </cell>
          <cell r="R7525">
            <v>12810616.833000001</v>
          </cell>
          <cell r="S7525" t="str">
            <v>Natural Gas</v>
          </cell>
        </row>
        <row r="7526">
          <cell r="A7526" t="str">
            <v>NY</v>
          </cell>
          <cell r="F7526">
            <v>2022</v>
          </cell>
          <cell r="N7526">
            <v>751552.78700000001</v>
          </cell>
          <cell r="R7526">
            <v>12575796.718</v>
          </cell>
          <cell r="S7526" t="str">
            <v>Natural Gas</v>
          </cell>
        </row>
        <row r="7527">
          <cell r="A7527" t="str">
            <v>NY</v>
          </cell>
          <cell r="F7527">
            <v>2023</v>
          </cell>
          <cell r="N7527">
            <v>753577.42</v>
          </cell>
          <cell r="R7527">
            <v>12677742.901000001</v>
          </cell>
          <cell r="S7527" t="str">
            <v>Natural Gas</v>
          </cell>
        </row>
        <row r="7528">
          <cell r="A7528" t="str">
            <v>PA</v>
          </cell>
          <cell r="F7528">
            <v>2022</v>
          </cell>
          <cell r="N7528">
            <v>30429.492999999999</v>
          </cell>
          <cell r="R7528">
            <v>512075.40399999998</v>
          </cell>
          <cell r="S7528" t="str">
            <v>Natural Gas</v>
          </cell>
        </row>
        <row r="7529">
          <cell r="A7529" t="str">
            <v>PA</v>
          </cell>
          <cell r="F7529">
            <v>2023</v>
          </cell>
          <cell r="N7529">
            <v>28964.278999999999</v>
          </cell>
          <cell r="R7529">
            <v>487364.76899999997</v>
          </cell>
          <cell r="S7529" t="str">
            <v>Natural Gas</v>
          </cell>
        </row>
        <row r="7530">
          <cell r="A7530" t="str">
            <v>CT</v>
          </cell>
          <cell r="F7530">
            <v>2009</v>
          </cell>
          <cell r="N7530">
            <v>23110.2</v>
          </cell>
          <cell r="R7530">
            <v>377208.8</v>
          </cell>
          <cell r="S7530" t="str">
            <v>Natural Gas</v>
          </cell>
        </row>
        <row r="7531">
          <cell r="A7531" t="str">
            <v>CT</v>
          </cell>
          <cell r="F7531">
            <v>2010</v>
          </cell>
          <cell r="N7531">
            <v>48498.616999999998</v>
          </cell>
          <cell r="R7531">
            <v>816082.24100000004</v>
          </cell>
          <cell r="S7531" t="str">
            <v>Natural Gas</v>
          </cell>
        </row>
        <row r="7532">
          <cell r="A7532" t="str">
            <v>CT</v>
          </cell>
          <cell r="F7532">
            <v>2011</v>
          </cell>
          <cell r="N7532">
            <v>35396.33</v>
          </cell>
          <cell r="R7532">
            <v>595604.07999999996</v>
          </cell>
          <cell r="S7532" t="str">
            <v>Natural Gas</v>
          </cell>
        </row>
        <row r="7533">
          <cell r="A7533" t="str">
            <v>CT</v>
          </cell>
          <cell r="F7533">
            <v>2012</v>
          </cell>
          <cell r="N7533">
            <v>23362.037</v>
          </cell>
          <cell r="R7533">
            <v>393122.49300000002</v>
          </cell>
          <cell r="S7533" t="str">
            <v>Natural Gas</v>
          </cell>
        </row>
        <row r="7534">
          <cell r="A7534" t="str">
            <v>CT</v>
          </cell>
          <cell r="F7534">
            <v>2013</v>
          </cell>
          <cell r="N7534">
            <v>11726.736000000001</v>
          </cell>
          <cell r="R7534">
            <v>197322.18700000001</v>
          </cell>
          <cell r="S7534" t="str">
            <v>Natural Gas</v>
          </cell>
        </row>
        <row r="7535">
          <cell r="A7535" t="str">
            <v>CT</v>
          </cell>
          <cell r="F7535">
            <v>2014</v>
          </cell>
          <cell r="N7535">
            <v>14498.706</v>
          </cell>
          <cell r="R7535">
            <v>243917.22700000001</v>
          </cell>
          <cell r="S7535" t="str">
            <v>Natural Gas</v>
          </cell>
        </row>
        <row r="7536">
          <cell r="A7536" t="str">
            <v>CT</v>
          </cell>
          <cell r="F7536">
            <v>2015</v>
          </cell>
          <cell r="N7536">
            <v>21630.631000000001</v>
          </cell>
          <cell r="R7536">
            <v>363976.22100000002</v>
          </cell>
          <cell r="S7536" t="str">
            <v>Natural Gas</v>
          </cell>
        </row>
        <row r="7537">
          <cell r="A7537" t="str">
            <v>CT</v>
          </cell>
          <cell r="F7537">
            <v>2016</v>
          </cell>
          <cell r="N7537">
            <v>22922.084999999999</v>
          </cell>
          <cell r="R7537">
            <v>384864.27799999999</v>
          </cell>
          <cell r="S7537" t="str">
            <v>Natural Gas</v>
          </cell>
        </row>
        <row r="7538">
          <cell r="A7538" t="str">
            <v>CT</v>
          </cell>
          <cell r="F7538">
            <v>2017</v>
          </cell>
          <cell r="N7538">
            <v>19061.035</v>
          </cell>
          <cell r="R7538">
            <v>319796.62300000002</v>
          </cell>
          <cell r="S7538" t="str">
            <v>Natural Gas</v>
          </cell>
        </row>
        <row r="7539">
          <cell r="A7539" t="str">
            <v>CT</v>
          </cell>
          <cell r="F7539">
            <v>2018</v>
          </cell>
          <cell r="N7539">
            <v>10569.483</v>
          </cell>
          <cell r="R7539">
            <v>177049.92300000001</v>
          </cell>
          <cell r="S7539" t="str">
            <v>Natural Gas</v>
          </cell>
        </row>
        <row r="7540">
          <cell r="A7540" t="str">
            <v>CT</v>
          </cell>
          <cell r="F7540">
            <v>2019</v>
          </cell>
          <cell r="N7540">
            <v>7256.174</v>
          </cell>
          <cell r="R7540">
            <v>116261.33</v>
          </cell>
          <cell r="S7540" t="str">
            <v>Natural Gas</v>
          </cell>
        </row>
        <row r="7541">
          <cell r="A7541" t="str">
            <v>CT</v>
          </cell>
          <cell r="F7541">
            <v>2020</v>
          </cell>
          <cell r="N7541">
            <v>12445.540999999999</v>
          </cell>
          <cell r="R7541">
            <v>209009.80900000001</v>
          </cell>
          <cell r="S7541" t="str">
            <v>Natural Gas</v>
          </cell>
        </row>
        <row r="7542">
          <cell r="A7542" t="str">
            <v>CT</v>
          </cell>
          <cell r="F7542">
            <v>2021</v>
          </cell>
          <cell r="N7542">
            <v>18925.618999999999</v>
          </cell>
          <cell r="R7542">
            <v>317100.989</v>
          </cell>
          <cell r="S7542" t="str">
            <v>Natural Gas</v>
          </cell>
        </row>
        <row r="7543">
          <cell r="A7543" t="str">
            <v>CT</v>
          </cell>
          <cell r="F7543">
            <v>2022</v>
          </cell>
          <cell r="N7543">
            <v>25983.432000000001</v>
          </cell>
          <cell r="R7543">
            <v>436730.64299999998</v>
          </cell>
          <cell r="S7543" t="str">
            <v>Natural Gas</v>
          </cell>
        </row>
        <row r="7544">
          <cell r="A7544" t="str">
            <v>CT</v>
          </cell>
          <cell r="F7544">
            <v>2023</v>
          </cell>
          <cell r="N7544">
            <v>23524.695</v>
          </cell>
          <cell r="R7544">
            <v>395452.386</v>
          </cell>
          <cell r="S7544" t="str">
            <v>Natural Gas</v>
          </cell>
        </row>
        <row r="7545">
          <cell r="A7545" t="str">
            <v>CT</v>
          </cell>
          <cell r="F7545">
            <v>2011</v>
          </cell>
          <cell r="N7545">
            <v>391903.49300000002</v>
          </cell>
          <cell r="R7545">
            <v>6594496.2810000004</v>
          </cell>
          <cell r="S7545" t="str">
            <v>Natural Gas</v>
          </cell>
        </row>
        <row r="7546">
          <cell r="A7546" t="str">
            <v>CT</v>
          </cell>
          <cell r="F7546">
            <v>2012</v>
          </cell>
          <cell r="N7546">
            <v>888472.45700000005</v>
          </cell>
          <cell r="R7546">
            <v>14950310.142999999</v>
          </cell>
          <cell r="S7546" t="str">
            <v>Natural Gas</v>
          </cell>
        </row>
        <row r="7547">
          <cell r="A7547" t="str">
            <v>CT</v>
          </cell>
          <cell r="F7547">
            <v>2013</v>
          </cell>
          <cell r="N7547">
            <v>699734.07900000003</v>
          </cell>
          <cell r="R7547">
            <v>11683172.512</v>
          </cell>
          <cell r="S7547" t="str">
            <v>Natural Gas</v>
          </cell>
        </row>
        <row r="7548">
          <cell r="A7548" t="str">
            <v>CT</v>
          </cell>
          <cell r="F7548">
            <v>2014</v>
          </cell>
          <cell r="N7548">
            <v>570087.62399999995</v>
          </cell>
          <cell r="R7548">
            <v>9590450.4609999992</v>
          </cell>
          <cell r="S7548" t="str">
            <v>Natural Gas</v>
          </cell>
        </row>
        <row r="7549">
          <cell r="A7549" t="str">
            <v>CT</v>
          </cell>
          <cell r="F7549">
            <v>2015</v>
          </cell>
          <cell r="N7549">
            <v>959839.70299999998</v>
          </cell>
          <cell r="R7549">
            <v>15950588.041999999</v>
          </cell>
          <cell r="S7549" t="str">
            <v>Natural Gas</v>
          </cell>
        </row>
        <row r="7550">
          <cell r="A7550" t="str">
            <v>CT</v>
          </cell>
          <cell r="F7550">
            <v>2016</v>
          </cell>
          <cell r="N7550">
            <v>860566.61399999994</v>
          </cell>
          <cell r="R7550">
            <v>14448531.785</v>
          </cell>
          <cell r="S7550" t="str">
            <v>Natural Gas</v>
          </cell>
        </row>
        <row r="7551">
          <cell r="A7551" t="str">
            <v>CT</v>
          </cell>
          <cell r="F7551">
            <v>2017</v>
          </cell>
          <cell r="N7551">
            <v>816929.15300000005</v>
          </cell>
          <cell r="R7551">
            <v>13686048.050000001</v>
          </cell>
          <cell r="S7551" t="str">
            <v>Natural Gas</v>
          </cell>
        </row>
        <row r="7552">
          <cell r="A7552" t="str">
            <v>CT</v>
          </cell>
          <cell r="F7552">
            <v>2018</v>
          </cell>
          <cell r="N7552">
            <v>564243.36600000004</v>
          </cell>
          <cell r="R7552">
            <v>9358288.1280000005</v>
          </cell>
          <cell r="S7552" t="str">
            <v>Natural Gas</v>
          </cell>
        </row>
        <row r="7553">
          <cell r="A7553" t="str">
            <v>CT</v>
          </cell>
          <cell r="F7553">
            <v>2019</v>
          </cell>
          <cell r="N7553">
            <v>481846.18199999997</v>
          </cell>
          <cell r="R7553">
            <v>8104978.6229999997</v>
          </cell>
          <cell r="S7553" t="str">
            <v>Natural Gas</v>
          </cell>
        </row>
        <row r="7554">
          <cell r="A7554" t="str">
            <v>CT</v>
          </cell>
          <cell r="F7554">
            <v>2020</v>
          </cell>
          <cell r="N7554">
            <v>374035.92300000001</v>
          </cell>
          <cell r="R7554">
            <v>6291892.443</v>
          </cell>
          <cell r="S7554" t="str">
            <v>Natural Gas</v>
          </cell>
        </row>
        <row r="7555">
          <cell r="A7555" t="str">
            <v>CT</v>
          </cell>
          <cell r="F7555">
            <v>2021</v>
          </cell>
          <cell r="N7555">
            <v>470224.63199999998</v>
          </cell>
          <cell r="R7555">
            <v>7904031.6629999997</v>
          </cell>
          <cell r="S7555" t="str">
            <v>Natural Gas</v>
          </cell>
        </row>
        <row r="7556">
          <cell r="A7556" t="str">
            <v>CT</v>
          </cell>
          <cell r="F7556">
            <v>2022</v>
          </cell>
          <cell r="N7556">
            <v>520697.27600000001</v>
          </cell>
          <cell r="R7556">
            <v>8857083.4250000007</v>
          </cell>
          <cell r="S7556" t="str">
            <v>Natural Gas</v>
          </cell>
        </row>
        <row r="7557">
          <cell r="A7557" t="str">
            <v>CT</v>
          </cell>
          <cell r="F7557">
            <v>2023</v>
          </cell>
          <cell r="N7557">
            <v>640465.73</v>
          </cell>
          <cell r="R7557">
            <v>11045479.153000001</v>
          </cell>
          <cell r="S7557" t="str">
            <v>Natural Gas</v>
          </cell>
        </row>
        <row r="7558">
          <cell r="A7558" t="str">
            <v>CT</v>
          </cell>
          <cell r="F7558">
            <v>2011</v>
          </cell>
          <cell r="N7558">
            <v>370814.78700000001</v>
          </cell>
          <cell r="R7558">
            <v>6239714.7419999996</v>
          </cell>
          <cell r="S7558" t="str">
            <v>Natural Gas</v>
          </cell>
        </row>
        <row r="7559">
          <cell r="A7559" t="str">
            <v>CT</v>
          </cell>
          <cell r="F7559">
            <v>2012</v>
          </cell>
          <cell r="N7559">
            <v>863967.09299999999</v>
          </cell>
          <cell r="R7559">
            <v>14537825.274</v>
          </cell>
          <cell r="S7559" t="str">
            <v>Natural Gas</v>
          </cell>
        </row>
        <row r="7560">
          <cell r="A7560" t="str">
            <v>CT</v>
          </cell>
          <cell r="F7560">
            <v>2013</v>
          </cell>
          <cell r="N7560">
            <v>712493.95900000003</v>
          </cell>
          <cell r="R7560">
            <v>11865145.738</v>
          </cell>
          <cell r="S7560" t="str">
            <v>Natural Gas</v>
          </cell>
        </row>
        <row r="7561">
          <cell r="A7561" t="str">
            <v>CT</v>
          </cell>
          <cell r="F7561">
            <v>2014</v>
          </cell>
          <cell r="N7561">
            <v>854239.79500000004</v>
          </cell>
          <cell r="R7561">
            <v>14232229.544</v>
          </cell>
          <cell r="S7561" t="str">
            <v>Natural Gas</v>
          </cell>
        </row>
        <row r="7562">
          <cell r="A7562" t="str">
            <v>CT</v>
          </cell>
          <cell r="F7562">
            <v>2015</v>
          </cell>
          <cell r="N7562">
            <v>909001.93799999997</v>
          </cell>
          <cell r="R7562">
            <v>15128807.35</v>
          </cell>
          <cell r="S7562" t="str">
            <v>Natural Gas</v>
          </cell>
        </row>
        <row r="7563">
          <cell r="A7563" t="str">
            <v>CT</v>
          </cell>
          <cell r="F7563">
            <v>2016</v>
          </cell>
          <cell r="N7563">
            <v>840082.59600000002</v>
          </cell>
          <cell r="R7563">
            <v>14106310.522</v>
          </cell>
          <cell r="S7563" t="str">
            <v>Natural Gas</v>
          </cell>
        </row>
        <row r="7564">
          <cell r="A7564" t="str">
            <v>CT</v>
          </cell>
          <cell r="F7564">
            <v>2017</v>
          </cell>
          <cell r="N7564">
            <v>880893.35900000005</v>
          </cell>
          <cell r="R7564">
            <v>14765211.592</v>
          </cell>
          <cell r="S7564" t="str">
            <v>Natural Gas</v>
          </cell>
        </row>
        <row r="7565">
          <cell r="A7565" t="str">
            <v>CT</v>
          </cell>
          <cell r="F7565">
            <v>2018</v>
          </cell>
          <cell r="N7565">
            <v>563220.62800000003</v>
          </cell>
          <cell r="R7565">
            <v>9341603.2949999999</v>
          </cell>
          <cell r="S7565" t="str">
            <v>Natural Gas</v>
          </cell>
        </row>
        <row r="7566">
          <cell r="A7566" t="str">
            <v>CT</v>
          </cell>
          <cell r="F7566">
            <v>2019</v>
          </cell>
          <cell r="N7566">
            <v>432886.16200000001</v>
          </cell>
          <cell r="R7566">
            <v>7282198.8859999999</v>
          </cell>
          <cell r="S7566" t="str">
            <v>Natural Gas</v>
          </cell>
        </row>
        <row r="7567">
          <cell r="A7567" t="str">
            <v>CT</v>
          </cell>
          <cell r="F7567">
            <v>2020</v>
          </cell>
          <cell r="N7567">
            <v>386947.58299999998</v>
          </cell>
          <cell r="R7567">
            <v>6509506.9239999996</v>
          </cell>
          <cell r="S7567" t="str">
            <v>Natural Gas</v>
          </cell>
        </row>
        <row r="7568">
          <cell r="A7568" t="str">
            <v>CT</v>
          </cell>
          <cell r="F7568">
            <v>2021</v>
          </cell>
          <cell r="N7568">
            <v>539609.18000000005</v>
          </cell>
          <cell r="R7568">
            <v>9071703.9969999995</v>
          </cell>
          <cell r="S7568" t="str">
            <v>Natural Gas</v>
          </cell>
        </row>
        <row r="7569">
          <cell r="A7569" t="str">
            <v>CT</v>
          </cell>
          <cell r="F7569">
            <v>2022</v>
          </cell>
          <cell r="N7569">
            <v>481734.10200000001</v>
          </cell>
          <cell r="R7569">
            <v>8215840.0209999997</v>
          </cell>
          <cell r="S7569" t="str">
            <v>Natural Gas</v>
          </cell>
        </row>
        <row r="7570">
          <cell r="A7570" t="str">
            <v>CT</v>
          </cell>
          <cell r="F7570">
            <v>2023</v>
          </cell>
          <cell r="N7570">
            <v>473555.00599999999</v>
          </cell>
          <cell r="R7570">
            <v>8157192.8880000003</v>
          </cell>
          <cell r="S7570" t="str">
            <v>Natural Gas</v>
          </cell>
        </row>
        <row r="7571">
          <cell r="A7571" t="str">
            <v>VA</v>
          </cell>
          <cell r="F7571">
            <v>2021</v>
          </cell>
          <cell r="N7571">
            <v>642415.58700000006</v>
          </cell>
          <cell r="R7571">
            <v>10773281.477</v>
          </cell>
          <cell r="S7571" t="str">
            <v>Natural Gas</v>
          </cell>
        </row>
        <row r="7572">
          <cell r="A7572" t="str">
            <v>VA</v>
          </cell>
          <cell r="F7572">
            <v>2022</v>
          </cell>
          <cell r="N7572">
            <v>570156.92599999998</v>
          </cell>
          <cell r="R7572">
            <v>9571741.7640000004</v>
          </cell>
          <cell r="S7572" t="str">
            <v>Natural Gas</v>
          </cell>
        </row>
        <row r="7573">
          <cell r="A7573" t="str">
            <v>VA</v>
          </cell>
          <cell r="F7573">
            <v>2023</v>
          </cell>
          <cell r="N7573">
            <v>632973.14899999998</v>
          </cell>
          <cell r="R7573">
            <v>10648310.675000001</v>
          </cell>
          <cell r="S7573" t="str">
            <v>Natural Gas</v>
          </cell>
        </row>
        <row r="7574">
          <cell r="A7574" t="str">
            <v>VA</v>
          </cell>
          <cell r="F7574">
            <v>2021</v>
          </cell>
          <cell r="N7574">
            <v>689288.34</v>
          </cell>
          <cell r="R7574">
            <v>11552722.934</v>
          </cell>
          <cell r="S7574" t="str">
            <v>Natural Gas</v>
          </cell>
        </row>
        <row r="7575">
          <cell r="A7575" t="str">
            <v>VA</v>
          </cell>
          <cell r="F7575">
            <v>2022</v>
          </cell>
          <cell r="N7575">
            <v>447929.603</v>
          </cell>
          <cell r="R7575">
            <v>7498215.4790000003</v>
          </cell>
          <cell r="S7575" t="str">
            <v>Natural Gas</v>
          </cell>
        </row>
        <row r="7576">
          <cell r="A7576" t="str">
            <v>VA</v>
          </cell>
          <cell r="F7576">
            <v>2023</v>
          </cell>
          <cell r="N7576">
            <v>627925.02599999995</v>
          </cell>
          <cell r="R7576">
            <v>10563165.123</v>
          </cell>
          <cell r="S7576" t="str">
            <v>Natural Gas</v>
          </cell>
        </row>
        <row r="7577">
          <cell r="A7577" t="str">
            <v>VA</v>
          </cell>
          <cell r="F7577">
            <v>2021</v>
          </cell>
          <cell r="N7577">
            <v>648188.91599999997</v>
          </cell>
          <cell r="R7577">
            <v>6308179.8760000002</v>
          </cell>
          <cell r="S7577" t="str">
            <v>Coal</v>
          </cell>
        </row>
        <row r="7578">
          <cell r="A7578" t="str">
            <v>VA</v>
          </cell>
          <cell r="F7578">
            <v>2022</v>
          </cell>
          <cell r="N7578">
            <v>775122.49800000002</v>
          </cell>
          <cell r="R7578">
            <v>7553797.6430000002</v>
          </cell>
          <cell r="S7578" t="str">
            <v>Coal</v>
          </cell>
        </row>
        <row r="7579">
          <cell r="A7579" t="str">
            <v>VA</v>
          </cell>
          <cell r="F7579">
            <v>2023</v>
          </cell>
          <cell r="N7579">
            <v>320795.46399999998</v>
          </cell>
          <cell r="R7579">
            <v>3127480.3369999998</v>
          </cell>
          <cell r="S7579" t="str">
            <v>Coal</v>
          </cell>
        </row>
        <row r="7580">
          <cell r="A7580" t="str">
            <v>VA</v>
          </cell>
          <cell r="F7580">
            <v>2021</v>
          </cell>
          <cell r="N7580">
            <v>439194.88699999999</v>
          </cell>
          <cell r="R7580">
            <v>4280401.4440000001</v>
          </cell>
          <cell r="S7580" t="str">
            <v>Coal</v>
          </cell>
        </row>
        <row r="7581">
          <cell r="A7581" t="str">
            <v>VA</v>
          </cell>
          <cell r="F7581">
            <v>2022</v>
          </cell>
          <cell r="N7581">
            <v>747040.53799999994</v>
          </cell>
          <cell r="R7581">
            <v>7280007.5480000004</v>
          </cell>
          <cell r="S7581" t="str">
            <v>Coal</v>
          </cell>
        </row>
        <row r="7582">
          <cell r="A7582" t="str">
            <v>VA</v>
          </cell>
          <cell r="F7582">
            <v>2023</v>
          </cell>
          <cell r="N7582">
            <v>598638.696</v>
          </cell>
          <cell r="R7582">
            <v>5828339.9139999999</v>
          </cell>
          <cell r="S7582" t="str">
            <v>Coal</v>
          </cell>
        </row>
        <row r="7583">
          <cell r="A7583" t="str">
            <v>MD</v>
          </cell>
          <cell r="F7583">
            <v>2017</v>
          </cell>
          <cell r="N7583">
            <v>759007.56799999997</v>
          </cell>
          <cell r="R7583">
            <v>12771834.107000001</v>
          </cell>
          <cell r="S7583" t="str">
            <v>Natural Gas</v>
          </cell>
        </row>
        <row r="7584">
          <cell r="A7584" t="str">
            <v>MD</v>
          </cell>
          <cell r="F7584">
            <v>2018</v>
          </cell>
          <cell r="N7584">
            <v>866197.28399999999</v>
          </cell>
          <cell r="R7584">
            <v>14575311.586999999</v>
          </cell>
          <cell r="S7584" t="str">
            <v>Natural Gas</v>
          </cell>
        </row>
        <row r="7585">
          <cell r="A7585" t="str">
            <v>MD</v>
          </cell>
          <cell r="F7585">
            <v>2019</v>
          </cell>
          <cell r="N7585">
            <v>878640.69799999997</v>
          </cell>
          <cell r="R7585">
            <v>14784800.298</v>
          </cell>
          <cell r="S7585" t="str">
            <v>Natural Gas</v>
          </cell>
        </row>
        <row r="7586">
          <cell r="A7586" t="str">
            <v>MD</v>
          </cell>
          <cell r="F7586">
            <v>2020</v>
          </cell>
          <cell r="N7586">
            <v>830482.19499999995</v>
          </cell>
          <cell r="R7586">
            <v>13974364.379000001</v>
          </cell>
          <cell r="S7586" t="str">
            <v>Natural Gas</v>
          </cell>
        </row>
        <row r="7587">
          <cell r="A7587" t="str">
            <v>MD</v>
          </cell>
          <cell r="F7587">
            <v>2021</v>
          </cell>
          <cell r="N7587">
            <v>780820.60499999998</v>
          </cell>
          <cell r="R7587">
            <v>13138733.937999999</v>
          </cell>
          <cell r="S7587" t="str">
            <v>Natural Gas</v>
          </cell>
        </row>
        <row r="7588">
          <cell r="A7588" t="str">
            <v>MD</v>
          </cell>
          <cell r="F7588">
            <v>2022</v>
          </cell>
          <cell r="N7588">
            <v>791957.00199999998</v>
          </cell>
          <cell r="R7588">
            <v>13326164.298</v>
          </cell>
          <cell r="S7588" t="str">
            <v>Natural Gas</v>
          </cell>
        </row>
        <row r="7589">
          <cell r="A7589" t="str">
            <v>MD</v>
          </cell>
          <cell r="F7589">
            <v>2023</v>
          </cell>
          <cell r="N7589">
            <v>898716.723</v>
          </cell>
          <cell r="R7589">
            <v>15122493.378</v>
          </cell>
          <cell r="S7589" t="str">
            <v>Natural Gas</v>
          </cell>
        </row>
        <row r="7590">
          <cell r="A7590" t="str">
            <v>MD</v>
          </cell>
          <cell r="F7590">
            <v>2017</v>
          </cell>
          <cell r="N7590">
            <v>810395.12300000002</v>
          </cell>
          <cell r="R7590">
            <v>13636349.596999999</v>
          </cell>
          <cell r="S7590" t="str">
            <v>Natural Gas</v>
          </cell>
        </row>
        <row r="7591">
          <cell r="A7591" t="str">
            <v>MD</v>
          </cell>
          <cell r="F7591">
            <v>2018</v>
          </cell>
          <cell r="N7591">
            <v>898666.56099999999</v>
          </cell>
          <cell r="R7591">
            <v>15121660.453</v>
          </cell>
          <cell r="S7591" t="str">
            <v>Natural Gas</v>
          </cell>
        </row>
        <row r="7592">
          <cell r="A7592" t="str">
            <v>MD</v>
          </cell>
          <cell r="F7592">
            <v>2019</v>
          </cell>
          <cell r="N7592">
            <v>868276.64500000002</v>
          </cell>
          <cell r="R7592">
            <v>14610266.739</v>
          </cell>
          <cell r="S7592" t="str">
            <v>Natural Gas</v>
          </cell>
        </row>
        <row r="7593">
          <cell r="A7593" t="str">
            <v>MD</v>
          </cell>
          <cell r="F7593">
            <v>2020</v>
          </cell>
          <cell r="N7593">
            <v>757898.34100000001</v>
          </cell>
          <cell r="R7593">
            <v>12752978.038000001</v>
          </cell>
          <cell r="S7593" t="str">
            <v>Natural Gas</v>
          </cell>
        </row>
        <row r="7594">
          <cell r="A7594" t="str">
            <v>MD</v>
          </cell>
          <cell r="F7594">
            <v>2021</v>
          </cell>
          <cell r="N7594">
            <v>815596.19400000002</v>
          </cell>
          <cell r="R7594">
            <v>13723984.059</v>
          </cell>
          <cell r="S7594" t="str">
            <v>Natural Gas</v>
          </cell>
        </row>
        <row r="7595">
          <cell r="A7595" t="str">
            <v>MD</v>
          </cell>
          <cell r="F7595">
            <v>2022</v>
          </cell>
          <cell r="N7595">
            <v>806282.58499999996</v>
          </cell>
          <cell r="R7595">
            <v>13567234.213</v>
          </cell>
          <cell r="S7595" t="str">
            <v>Natural Gas</v>
          </cell>
        </row>
        <row r="7596">
          <cell r="A7596" t="str">
            <v>MD</v>
          </cell>
          <cell r="F7596">
            <v>2023</v>
          </cell>
          <cell r="N7596">
            <v>867645.32799999998</v>
          </cell>
          <cell r="R7596">
            <v>14599673.229</v>
          </cell>
          <cell r="S7596" t="str">
            <v>Natural Gas</v>
          </cell>
        </row>
        <row r="7597">
          <cell r="A7597" t="str">
            <v>NY</v>
          </cell>
          <cell r="F7597">
            <v>2018</v>
          </cell>
          <cell r="N7597">
            <v>279213.46799999999</v>
          </cell>
          <cell r="R7597">
            <v>4698304.8619999997</v>
          </cell>
          <cell r="S7597" t="str">
            <v>Natural Gas</v>
          </cell>
        </row>
        <row r="7598">
          <cell r="A7598" t="str">
            <v>NY</v>
          </cell>
          <cell r="F7598">
            <v>2019</v>
          </cell>
          <cell r="N7598">
            <v>839611.62199999997</v>
          </cell>
          <cell r="R7598">
            <v>14116337.241</v>
          </cell>
          <cell r="S7598" t="str">
            <v>Natural Gas</v>
          </cell>
        </row>
        <row r="7599">
          <cell r="A7599" t="str">
            <v>NY</v>
          </cell>
          <cell r="F7599">
            <v>2020</v>
          </cell>
          <cell r="N7599">
            <v>991889.82499999995</v>
          </cell>
          <cell r="R7599">
            <v>16690430.945</v>
          </cell>
          <cell r="S7599" t="str">
            <v>Natural Gas</v>
          </cell>
        </row>
        <row r="7600">
          <cell r="A7600" t="str">
            <v>NY</v>
          </cell>
          <cell r="F7600">
            <v>2021</v>
          </cell>
          <cell r="N7600">
            <v>898325.13399999996</v>
          </cell>
          <cell r="R7600">
            <v>15116010.447000001</v>
          </cell>
          <cell r="S7600" t="str">
            <v>Natural Gas</v>
          </cell>
        </row>
        <row r="7601">
          <cell r="A7601" t="str">
            <v>NY</v>
          </cell>
          <cell r="F7601">
            <v>2022</v>
          </cell>
          <cell r="N7601">
            <v>989166.48400000005</v>
          </cell>
          <cell r="R7601">
            <v>16921042.359000001</v>
          </cell>
          <cell r="S7601" t="str">
            <v>Natural Gas</v>
          </cell>
        </row>
        <row r="7602">
          <cell r="A7602" t="str">
            <v>NY</v>
          </cell>
          <cell r="F7602">
            <v>2023</v>
          </cell>
          <cell r="N7602">
            <v>882027.10499999998</v>
          </cell>
          <cell r="R7602">
            <v>15267542.761</v>
          </cell>
          <cell r="S7602" t="str">
            <v>Natural Gas</v>
          </cell>
        </row>
        <row r="7603">
          <cell r="A7603" t="str">
            <v>NY</v>
          </cell>
          <cell r="F7603">
            <v>2018</v>
          </cell>
          <cell r="N7603">
            <v>260491.52499999999</v>
          </cell>
          <cell r="R7603">
            <v>4382257.76</v>
          </cell>
          <cell r="S7603" t="str">
            <v>Natural Gas</v>
          </cell>
        </row>
        <row r="7604">
          <cell r="A7604" t="str">
            <v>NY</v>
          </cell>
          <cell r="F7604">
            <v>2019</v>
          </cell>
          <cell r="N7604">
            <v>845915.85699999996</v>
          </cell>
          <cell r="R7604">
            <v>14222721.029999999</v>
          </cell>
          <cell r="S7604" t="str">
            <v>Natural Gas</v>
          </cell>
        </row>
        <row r="7605">
          <cell r="A7605" t="str">
            <v>NY</v>
          </cell>
          <cell r="F7605">
            <v>2020</v>
          </cell>
          <cell r="N7605">
            <v>939071.97199999995</v>
          </cell>
          <cell r="R7605">
            <v>15801421.265000001</v>
          </cell>
          <cell r="S7605" t="str">
            <v>Natural Gas</v>
          </cell>
        </row>
        <row r="7606">
          <cell r="A7606" t="str">
            <v>NY</v>
          </cell>
          <cell r="F7606">
            <v>2021</v>
          </cell>
          <cell r="N7606">
            <v>871972.23699999996</v>
          </cell>
          <cell r="R7606">
            <v>14672509.045</v>
          </cell>
          <cell r="S7606" t="str">
            <v>Natural Gas</v>
          </cell>
        </row>
        <row r="7607">
          <cell r="A7607" t="str">
            <v>NY</v>
          </cell>
          <cell r="F7607">
            <v>2022</v>
          </cell>
          <cell r="N7607">
            <v>964425.64300000004</v>
          </cell>
          <cell r="R7607">
            <v>16484655.698000001</v>
          </cell>
          <cell r="S7607" t="str">
            <v>Natural Gas</v>
          </cell>
        </row>
        <row r="7608">
          <cell r="A7608" t="str">
            <v>NY</v>
          </cell>
          <cell r="F7608">
            <v>2023</v>
          </cell>
          <cell r="N7608">
            <v>868067.73699999996</v>
          </cell>
          <cell r="R7608">
            <v>15026004.437000001</v>
          </cell>
          <cell r="S7608" t="str">
            <v>Natural Gas</v>
          </cell>
        </row>
        <row r="7609">
          <cell r="A7609" t="str">
            <v>NJ</v>
          </cell>
          <cell r="F7609">
            <v>2020</v>
          </cell>
          <cell r="N7609">
            <v>484848.462</v>
          </cell>
          <cell r="R7609">
            <v>8158537.3490000004</v>
          </cell>
          <cell r="S7609" t="str">
            <v>Natural Gas</v>
          </cell>
        </row>
        <row r="7610">
          <cell r="A7610" t="str">
            <v>NJ</v>
          </cell>
          <cell r="F7610">
            <v>2021</v>
          </cell>
          <cell r="N7610">
            <v>327672.538</v>
          </cell>
          <cell r="R7610">
            <v>5513750.7970000003</v>
          </cell>
          <cell r="S7610" t="str">
            <v>Natural Gas</v>
          </cell>
        </row>
        <row r="7611">
          <cell r="A7611" t="str">
            <v>NJ</v>
          </cell>
          <cell r="F7611">
            <v>2022</v>
          </cell>
          <cell r="N7611">
            <v>397962.76299999998</v>
          </cell>
          <cell r="R7611">
            <v>6696482.25</v>
          </cell>
          <cell r="S7611" t="str">
            <v>Natural Gas</v>
          </cell>
        </row>
        <row r="7612">
          <cell r="A7612" t="str">
            <v>NJ</v>
          </cell>
          <cell r="F7612">
            <v>2023</v>
          </cell>
          <cell r="N7612">
            <v>498852.94799999997</v>
          </cell>
          <cell r="R7612">
            <v>8394120.6679999996</v>
          </cell>
          <cell r="S7612" t="str">
            <v>Natural Gas</v>
          </cell>
        </row>
        <row r="7613">
          <cell r="A7613" t="str">
            <v>NJ</v>
          </cell>
          <cell r="F7613">
            <v>2020</v>
          </cell>
          <cell r="N7613">
            <v>491046.2</v>
          </cell>
          <cell r="R7613">
            <v>8262818.7439999999</v>
          </cell>
          <cell r="S7613" t="str">
            <v>Natural Gas</v>
          </cell>
        </row>
        <row r="7614">
          <cell r="A7614" t="str">
            <v>NJ</v>
          </cell>
          <cell r="F7614">
            <v>2021</v>
          </cell>
          <cell r="N7614">
            <v>344371.09</v>
          </cell>
          <cell r="R7614">
            <v>5794710.727</v>
          </cell>
          <cell r="S7614" t="str">
            <v>Natural Gas</v>
          </cell>
        </row>
        <row r="7615">
          <cell r="A7615" t="str">
            <v>NJ</v>
          </cell>
          <cell r="F7615">
            <v>2022</v>
          </cell>
          <cell r="N7615">
            <v>445229.47200000001</v>
          </cell>
          <cell r="R7615">
            <v>7491810.1830000002</v>
          </cell>
          <cell r="S7615" t="str">
            <v>Natural Gas</v>
          </cell>
        </row>
        <row r="7616">
          <cell r="A7616" t="str">
            <v>NJ</v>
          </cell>
          <cell r="F7616">
            <v>2023</v>
          </cell>
          <cell r="N7616">
            <v>469809.54700000002</v>
          </cell>
          <cell r="R7616">
            <v>7905449.2280000001</v>
          </cell>
          <cell r="S7616" t="str">
            <v>Natural Gas</v>
          </cell>
        </row>
        <row r="7617">
          <cell r="A7617" t="str">
            <v>NJ</v>
          </cell>
          <cell r="F7617">
            <v>2020</v>
          </cell>
          <cell r="N7617">
            <v>16077.129000000001</v>
          </cell>
          <cell r="R7617">
            <v>270535.06300000002</v>
          </cell>
          <cell r="S7617" t="str">
            <v>Natural Gas</v>
          </cell>
        </row>
        <row r="7618">
          <cell r="A7618" t="str">
            <v>NJ</v>
          </cell>
          <cell r="F7618">
            <v>2021</v>
          </cell>
          <cell r="N7618">
            <v>34730.591999999997</v>
          </cell>
          <cell r="R7618">
            <v>584352.60199999996</v>
          </cell>
          <cell r="S7618" t="str">
            <v>Natural Gas</v>
          </cell>
        </row>
        <row r="7619">
          <cell r="A7619" t="str">
            <v>NJ</v>
          </cell>
          <cell r="F7619">
            <v>2022</v>
          </cell>
          <cell r="N7619">
            <v>69452.987999999998</v>
          </cell>
          <cell r="R7619">
            <v>1167664.548</v>
          </cell>
          <cell r="S7619" t="str">
            <v>Natural Gas</v>
          </cell>
        </row>
        <row r="7620">
          <cell r="A7620" t="str">
            <v>NJ</v>
          </cell>
          <cell r="F7620">
            <v>2023</v>
          </cell>
          <cell r="N7620">
            <v>58898.400999999998</v>
          </cell>
          <cell r="R7620">
            <v>991102.67700000003</v>
          </cell>
          <cell r="S7620" t="str">
            <v>Natural Gas</v>
          </cell>
        </row>
        <row r="7621">
          <cell r="A7621" t="str">
            <v>NJ</v>
          </cell>
          <cell r="F7621">
            <v>2020</v>
          </cell>
          <cell r="N7621">
            <v>25418.346000000001</v>
          </cell>
          <cell r="R7621">
            <v>427717.99200000003</v>
          </cell>
          <cell r="S7621" t="str">
            <v>Natural Gas</v>
          </cell>
        </row>
        <row r="7622">
          <cell r="A7622" t="str">
            <v>NJ</v>
          </cell>
          <cell r="F7622">
            <v>2021</v>
          </cell>
          <cell r="N7622">
            <v>40682.343999999997</v>
          </cell>
          <cell r="R7622">
            <v>684256.55099999998</v>
          </cell>
          <cell r="S7622" t="str">
            <v>Natural Gas</v>
          </cell>
        </row>
        <row r="7623">
          <cell r="A7623" t="str">
            <v>NJ</v>
          </cell>
          <cell r="F7623">
            <v>2022</v>
          </cell>
          <cell r="N7623">
            <v>84025.805999999997</v>
          </cell>
          <cell r="R7623">
            <v>1412314.493</v>
          </cell>
          <cell r="S7623" t="str">
            <v>Natural Gas</v>
          </cell>
        </row>
        <row r="7624">
          <cell r="A7624" t="str">
            <v>NJ</v>
          </cell>
          <cell r="F7624">
            <v>2023</v>
          </cell>
          <cell r="N7624">
            <v>61885.294999999998</v>
          </cell>
          <cell r="R7624">
            <v>1041396.5820000001</v>
          </cell>
          <cell r="S7624" t="str">
            <v>Natural Gas</v>
          </cell>
        </row>
        <row r="7625">
          <cell r="A7625" t="str">
            <v>NJ</v>
          </cell>
          <cell r="F7625">
            <v>2020</v>
          </cell>
          <cell r="N7625">
            <v>14696.069</v>
          </cell>
          <cell r="R7625">
            <v>246984.87299999999</v>
          </cell>
          <cell r="S7625" t="str">
            <v>Natural Gas</v>
          </cell>
        </row>
        <row r="7626">
          <cell r="A7626" t="str">
            <v>NJ</v>
          </cell>
          <cell r="F7626">
            <v>2021</v>
          </cell>
          <cell r="N7626">
            <v>32581.210999999999</v>
          </cell>
          <cell r="R7626">
            <v>547786.49399999995</v>
          </cell>
          <cell r="S7626" t="str">
            <v>Natural Gas</v>
          </cell>
        </row>
        <row r="7627">
          <cell r="A7627" t="str">
            <v>NJ</v>
          </cell>
          <cell r="F7627">
            <v>2022</v>
          </cell>
          <cell r="N7627">
            <v>66380.376999999993</v>
          </cell>
          <cell r="R7627">
            <v>1116772.902</v>
          </cell>
          <cell r="S7627" t="str">
            <v>Natural Gas</v>
          </cell>
        </row>
        <row r="7628">
          <cell r="A7628" t="str">
            <v>NJ</v>
          </cell>
          <cell r="F7628">
            <v>2023</v>
          </cell>
          <cell r="N7628">
            <v>44769.012000000002</v>
          </cell>
          <cell r="R7628">
            <v>753319.73600000003</v>
          </cell>
          <cell r="S7628" t="str">
            <v>Natural Gas</v>
          </cell>
        </row>
        <row r="7629">
          <cell r="A7629" t="str">
            <v>NJ</v>
          </cell>
          <cell r="F7629">
            <v>2020</v>
          </cell>
          <cell r="N7629">
            <v>16637.560000000001</v>
          </cell>
          <cell r="R7629">
            <v>279952.587</v>
          </cell>
          <cell r="S7629" t="str">
            <v>Natural Gas</v>
          </cell>
        </row>
        <row r="7630">
          <cell r="A7630" t="str">
            <v>NJ</v>
          </cell>
          <cell r="F7630">
            <v>2021</v>
          </cell>
          <cell r="N7630">
            <v>30241.699000000001</v>
          </cell>
          <cell r="R7630">
            <v>508326.01299999998</v>
          </cell>
          <cell r="S7630" t="str">
            <v>Natural Gas</v>
          </cell>
        </row>
        <row r="7631">
          <cell r="A7631" t="str">
            <v>NJ</v>
          </cell>
          <cell r="F7631">
            <v>2022</v>
          </cell>
          <cell r="N7631">
            <v>54753.978999999999</v>
          </cell>
          <cell r="R7631">
            <v>920627.446</v>
          </cell>
          <cell r="S7631" t="str">
            <v>Natural Gas</v>
          </cell>
        </row>
        <row r="7632">
          <cell r="A7632" t="str">
            <v>NJ</v>
          </cell>
          <cell r="F7632">
            <v>2023</v>
          </cell>
          <cell r="N7632">
            <v>27795.081999999999</v>
          </cell>
          <cell r="R7632">
            <v>467707.565</v>
          </cell>
          <cell r="S7632" t="str">
            <v>Natural Gas</v>
          </cell>
        </row>
        <row r="7633">
          <cell r="A7633" t="str">
            <v>NJ</v>
          </cell>
          <cell r="F7633">
            <v>2020</v>
          </cell>
          <cell r="N7633">
            <v>20055.93</v>
          </cell>
          <cell r="R7633">
            <v>337485.87599999999</v>
          </cell>
          <cell r="S7633" t="str">
            <v>Natural Gas</v>
          </cell>
        </row>
        <row r="7634">
          <cell r="A7634" t="str">
            <v>NJ</v>
          </cell>
          <cell r="F7634">
            <v>2021</v>
          </cell>
          <cell r="N7634">
            <v>34256.839999999997</v>
          </cell>
          <cell r="R7634">
            <v>576335.68000000005</v>
          </cell>
          <cell r="S7634" t="str">
            <v>Natural Gas</v>
          </cell>
        </row>
        <row r="7635">
          <cell r="A7635" t="str">
            <v>NJ</v>
          </cell>
          <cell r="F7635">
            <v>2022</v>
          </cell>
          <cell r="N7635">
            <v>65530.796999999999</v>
          </cell>
          <cell r="R7635">
            <v>1101346.1869999999</v>
          </cell>
          <cell r="S7635" t="str">
            <v>Natural Gas</v>
          </cell>
        </row>
        <row r="7636">
          <cell r="A7636" t="str">
            <v>NJ</v>
          </cell>
          <cell r="F7636">
            <v>2023</v>
          </cell>
          <cell r="N7636">
            <v>46011.743000000002</v>
          </cell>
          <cell r="R7636">
            <v>774216.80500000005</v>
          </cell>
          <cell r="S7636" t="str">
            <v>Natural Gas</v>
          </cell>
        </row>
        <row r="7637">
          <cell r="A7637" t="str">
            <v>NJ</v>
          </cell>
          <cell r="F7637">
            <v>2020</v>
          </cell>
          <cell r="N7637">
            <v>21761.272000000001</v>
          </cell>
          <cell r="R7637">
            <v>366158.37</v>
          </cell>
          <cell r="S7637" t="str">
            <v>Natural Gas</v>
          </cell>
        </row>
        <row r="7638">
          <cell r="A7638" t="str">
            <v>NJ</v>
          </cell>
          <cell r="F7638">
            <v>2021</v>
          </cell>
          <cell r="N7638">
            <v>23182.859</v>
          </cell>
          <cell r="R7638">
            <v>387786.61200000002</v>
          </cell>
          <cell r="S7638" t="str">
            <v>Natural Gas</v>
          </cell>
        </row>
        <row r="7639">
          <cell r="A7639" t="str">
            <v>NJ</v>
          </cell>
          <cell r="F7639">
            <v>2022</v>
          </cell>
          <cell r="N7639">
            <v>68909.649999999994</v>
          </cell>
          <cell r="R7639">
            <v>1158487.925</v>
          </cell>
          <cell r="S7639" t="str">
            <v>Natural Gas</v>
          </cell>
        </row>
        <row r="7640">
          <cell r="A7640" t="str">
            <v>NJ</v>
          </cell>
          <cell r="F7640">
            <v>2023</v>
          </cell>
          <cell r="N7640">
            <v>22498.753000000001</v>
          </cell>
          <cell r="R7640">
            <v>378586.20699999999</v>
          </cell>
          <cell r="S7640" t="str">
            <v>Natural Gas</v>
          </cell>
        </row>
        <row r="7641">
          <cell r="A7641" t="str">
            <v>NJ</v>
          </cell>
          <cell r="F7641">
            <v>2020</v>
          </cell>
          <cell r="N7641">
            <v>23243.02</v>
          </cell>
          <cell r="R7641">
            <v>391110.50099999999</v>
          </cell>
          <cell r="S7641" t="str">
            <v>Natural Gas</v>
          </cell>
        </row>
        <row r="7642">
          <cell r="A7642" t="str">
            <v>NJ</v>
          </cell>
          <cell r="F7642">
            <v>2021</v>
          </cell>
          <cell r="N7642">
            <v>33558.955000000002</v>
          </cell>
          <cell r="R7642">
            <v>564127.35199999996</v>
          </cell>
          <cell r="S7642" t="str">
            <v>Natural Gas</v>
          </cell>
        </row>
        <row r="7643">
          <cell r="A7643" t="str">
            <v>NJ</v>
          </cell>
          <cell r="F7643">
            <v>2022</v>
          </cell>
          <cell r="N7643">
            <v>55785.716</v>
          </cell>
          <cell r="R7643">
            <v>937476.75800000003</v>
          </cell>
          <cell r="S7643" t="str">
            <v>Natural Gas</v>
          </cell>
        </row>
        <row r="7644">
          <cell r="A7644" t="str">
            <v>NJ</v>
          </cell>
          <cell r="F7644">
            <v>2023</v>
          </cell>
          <cell r="N7644">
            <v>22850.162</v>
          </cell>
          <cell r="R7644">
            <v>384491.13900000002</v>
          </cell>
          <cell r="S7644" t="str">
            <v>Natural Gas</v>
          </cell>
        </row>
        <row r="7645">
          <cell r="A7645" t="str">
            <v>NJ</v>
          </cell>
          <cell r="F7645">
            <v>2020</v>
          </cell>
          <cell r="N7645">
            <v>22047.805</v>
          </cell>
          <cell r="R7645">
            <v>370990.08500000002</v>
          </cell>
          <cell r="S7645" t="str">
            <v>Natural Gas</v>
          </cell>
        </row>
        <row r="7646">
          <cell r="A7646" t="str">
            <v>NJ</v>
          </cell>
          <cell r="F7646">
            <v>2021</v>
          </cell>
          <cell r="N7646">
            <v>33604.819000000003</v>
          </cell>
          <cell r="R7646">
            <v>564935.12100000004</v>
          </cell>
          <cell r="S7646" t="str">
            <v>Natural Gas</v>
          </cell>
        </row>
        <row r="7647">
          <cell r="A7647" t="str">
            <v>NJ</v>
          </cell>
          <cell r="F7647">
            <v>2022</v>
          </cell>
          <cell r="N7647">
            <v>65310.288999999997</v>
          </cell>
          <cell r="R7647">
            <v>1097698.595</v>
          </cell>
          <cell r="S7647" t="str">
            <v>Natural Gas</v>
          </cell>
        </row>
        <row r="7648">
          <cell r="A7648" t="str">
            <v>NJ</v>
          </cell>
          <cell r="F7648">
            <v>2023</v>
          </cell>
          <cell r="N7648">
            <v>50975.055</v>
          </cell>
          <cell r="R7648">
            <v>857756.13899999997</v>
          </cell>
          <cell r="S7648" t="str">
            <v>Natural Gas</v>
          </cell>
        </row>
        <row r="7649">
          <cell r="A7649" t="str">
            <v>NJ</v>
          </cell>
          <cell r="F7649">
            <v>2020</v>
          </cell>
          <cell r="N7649">
            <v>19971.830000000002</v>
          </cell>
          <cell r="R7649">
            <v>336085.19699999999</v>
          </cell>
          <cell r="S7649" t="str">
            <v>Natural Gas</v>
          </cell>
        </row>
        <row r="7650">
          <cell r="A7650" t="str">
            <v>NJ</v>
          </cell>
          <cell r="F7650">
            <v>2021</v>
          </cell>
          <cell r="N7650">
            <v>36263.936000000002</v>
          </cell>
          <cell r="R7650">
            <v>609888.32400000002</v>
          </cell>
          <cell r="S7650" t="str">
            <v>Natural Gas</v>
          </cell>
        </row>
        <row r="7651">
          <cell r="A7651" t="str">
            <v>NJ</v>
          </cell>
          <cell r="F7651">
            <v>2022</v>
          </cell>
          <cell r="N7651">
            <v>63893.798000000003</v>
          </cell>
          <cell r="R7651">
            <v>1073863.429</v>
          </cell>
          <cell r="S7651" t="str">
            <v>Natural Gas</v>
          </cell>
        </row>
        <row r="7652">
          <cell r="A7652" t="str">
            <v>NJ</v>
          </cell>
          <cell r="F7652">
            <v>2023</v>
          </cell>
          <cell r="N7652">
            <v>41605.394</v>
          </cell>
          <cell r="R7652">
            <v>700062.13300000003</v>
          </cell>
          <cell r="S7652" t="str">
            <v>Natural Gas</v>
          </cell>
        </row>
        <row r="7653">
          <cell r="A7653" t="str">
            <v>NJ</v>
          </cell>
          <cell r="F7653">
            <v>2020</v>
          </cell>
          <cell r="N7653">
            <v>26473.010999999999</v>
          </cell>
          <cell r="R7653">
            <v>445476.69799999997</v>
          </cell>
          <cell r="S7653" t="str">
            <v>Natural Gas</v>
          </cell>
        </row>
        <row r="7654">
          <cell r="A7654" t="str">
            <v>NJ</v>
          </cell>
          <cell r="F7654">
            <v>2021</v>
          </cell>
          <cell r="N7654">
            <v>45768.428</v>
          </cell>
          <cell r="R7654">
            <v>770109.68900000001</v>
          </cell>
          <cell r="S7654" t="str">
            <v>Natural Gas</v>
          </cell>
        </row>
        <row r="7655">
          <cell r="A7655" t="str">
            <v>NJ</v>
          </cell>
          <cell r="F7655">
            <v>2022</v>
          </cell>
          <cell r="N7655">
            <v>82649.554000000004</v>
          </cell>
          <cell r="R7655">
            <v>1389027.9720000001</v>
          </cell>
          <cell r="S7655" t="str">
            <v>Natural Gas</v>
          </cell>
        </row>
        <row r="7656">
          <cell r="A7656" t="str">
            <v>NJ</v>
          </cell>
          <cell r="F7656">
            <v>2023</v>
          </cell>
          <cell r="N7656">
            <v>59284.321000000004</v>
          </cell>
          <cell r="R7656">
            <v>997569.89300000004</v>
          </cell>
          <cell r="S7656" t="str">
            <v>Natural Gas</v>
          </cell>
        </row>
        <row r="7657">
          <cell r="A7657" t="str">
            <v>NY</v>
          </cell>
          <cell r="F7657">
            <v>2020</v>
          </cell>
          <cell r="N7657">
            <v>567378.28399999999</v>
          </cell>
          <cell r="R7657">
            <v>9547279.409</v>
          </cell>
          <cell r="S7657" t="str">
            <v>Natural Gas</v>
          </cell>
        </row>
        <row r="7658">
          <cell r="A7658" t="str">
            <v>NY</v>
          </cell>
          <cell r="F7658">
            <v>2021</v>
          </cell>
          <cell r="N7658">
            <v>649246.33400000003</v>
          </cell>
          <cell r="R7658">
            <v>10923983.047</v>
          </cell>
          <cell r="S7658" t="str">
            <v>Natural Gas</v>
          </cell>
        </row>
        <row r="7659">
          <cell r="A7659" t="str">
            <v>NY</v>
          </cell>
          <cell r="F7659">
            <v>2022</v>
          </cell>
          <cell r="N7659">
            <v>710360.96400000004</v>
          </cell>
          <cell r="R7659">
            <v>11952846.732000001</v>
          </cell>
          <cell r="S7659" t="str">
            <v>Natural Gas</v>
          </cell>
        </row>
        <row r="7660">
          <cell r="A7660" t="str">
            <v>NY</v>
          </cell>
          <cell r="F7660">
            <v>2023</v>
          </cell>
          <cell r="N7660">
            <v>750203.45400000003</v>
          </cell>
          <cell r="R7660">
            <v>12623500.902000001</v>
          </cell>
          <cell r="S7660" t="str">
            <v>Natural Gas</v>
          </cell>
        </row>
        <row r="7661">
          <cell r="A7661" t="str">
            <v>NY</v>
          </cell>
          <cell r="F7661">
            <v>2020</v>
          </cell>
          <cell r="N7661">
            <v>617510.51399999997</v>
          </cell>
          <cell r="R7661">
            <v>10390776.93</v>
          </cell>
          <cell r="S7661" t="str">
            <v>Natural Gas</v>
          </cell>
        </row>
        <row r="7662">
          <cell r="A7662" t="str">
            <v>NY</v>
          </cell>
          <cell r="F7662">
            <v>2021</v>
          </cell>
          <cell r="N7662">
            <v>723304.37800000003</v>
          </cell>
          <cell r="R7662">
            <v>12170953.814999999</v>
          </cell>
          <cell r="S7662" t="str">
            <v>Natural Gas</v>
          </cell>
        </row>
        <row r="7663">
          <cell r="A7663" t="str">
            <v>NY</v>
          </cell>
          <cell r="F7663">
            <v>2022</v>
          </cell>
          <cell r="N7663">
            <v>781263.45600000001</v>
          </cell>
          <cell r="R7663">
            <v>13145838.203</v>
          </cell>
          <cell r="S7663" t="str">
            <v>Natural Gas</v>
          </cell>
        </row>
        <row r="7664">
          <cell r="A7664" t="str">
            <v>NY</v>
          </cell>
          <cell r="F7664">
            <v>2023</v>
          </cell>
          <cell r="N7664">
            <v>677199.125</v>
          </cell>
          <cell r="R7664">
            <v>11395022.308</v>
          </cell>
          <cell r="S7664" t="str">
            <v>Natural Gas</v>
          </cell>
        </row>
        <row r="7665">
          <cell r="A7665" t="str">
            <v>NY</v>
          </cell>
          <cell r="F7665">
            <v>2020</v>
          </cell>
          <cell r="N7665">
            <v>512802.74599999998</v>
          </cell>
          <cell r="R7665">
            <v>8628911.3289999999</v>
          </cell>
          <cell r="S7665" t="str">
            <v>Natural Gas</v>
          </cell>
        </row>
        <row r="7666">
          <cell r="A7666" t="str">
            <v>NY</v>
          </cell>
          <cell r="F7666">
            <v>2021</v>
          </cell>
          <cell r="N7666">
            <v>704415.80599999998</v>
          </cell>
          <cell r="R7666">
            <v>11853050.532</v>
          </cell>
          <cell r="S7666" t="str">
            <v>Natural Gas</v>
          </cell>
        </row>
        <row r="7667">
          <cell r="A7667" t="str">
            <v>NY</v>
          </cell>
          <cell r="F7667">
            <v>2022</v>
          </cell>
          <cell r="N7667">
            <v>767974.43599999999</v>
          </cell>
          <cell r="R7667">
            <v>12922157.529999999</v>
          </cell>
          <cell r="S7667" t="str">
            <v>Natural Gas</v>
          </cell>
        </row>
        <row r="7668">
          <cell r="A7668" t="str">
            <v>NY</v>
          </cell>
          <cell r="F7668">
            <v>2023</v>
          </cell>
          <cell r="N7668">
            <v>740103.78399999999</v>
          </cell>
          <cell r="R7668">
            <v>12453552.116</v>
          </cell>
          <cell r="S7668" t="str">
            <v>Natural Gas</v>
          </cell>
        </row>
        <row r="7669">
          <cell r="A7669" t="str">
            <v>DE</v>
          </cell>
          <cell r="F7669">
            <v>2015</v>
          </cell>
          <cell r="N7669">
            <v>113011.13099999999</v>
          </cell>
          <cell r="R7669">
            <v>1901260.3330000001</v>
          </cell>
          <cell r="S7669" t="str">
            <v>Natural Gas</v>
          </cell>
        </row>
        <row r="7670">
          <cell r="A7670" t="str">
            <v>DE</v>
          </cell>
          <cell r="F7670">
            <v>2016</v>
          </cell>
          <cell r="N7670">
            <v>653503.81099999999</v>
          </cell>
          <cell r="R7670">
            <v>10929480.694</v>
          </cell>
          <cell r="S7670" t="str">
            <v>Natural Gas</v>
          </cell>
        </row>
        <row r="7671">
          <cell r="A7671" t="str">
            <v>DE</v>
          </cell>
          <cell r="F7671">
            <v>2017</v>
          </cell>
          <cell r="N7671">
            <v>735125.03399999999</v>
          </cell>
          <cell r="R7671">
            <v>12369529.704</v>
          </cell>
          <cell r="S7671" t="str">
            <v>Natural Gas</v>
          </cell>
        </row>
        <row r="7672">
          <cell r="A7672" t="str">
            <v>DE</v>
          </cell>
          <cell r="F7672">
            <v>2018</v>
          </cell>
          <cell r="N7672">
            <v>559940.19700000004</v>
          </cell>
          <cell r="R7672">
            <v>9384841.4210000001</v>
          </cell>
          <cell r="S7672" t="str">
            <v>Natural Gas</v>
          </cell>
        </row>
        <row r="7673">
          <cell r="A7673" t="str">
            <v>DE</v>
          </cell>
          <cell r="F7673">
            <v>2019</v>
          </cell>
          <cell r="N7673">
            <v>716296.40899999999</v>
          </cell>
          <cell r="R7673">
            <v>12047129.085999999</v>
          </cell>
          <cell r="S7673" t="str">
            <v>Natural Gas</v>
          </cell>
        </row>
        <row r="7674">
          <cell r="A7674" t="str">
            <v>DE</v>
          </cell>
          <cell r="F7674">
            <v>2020</v>
          </cell>
          <cell r="N7674">
            <v>658512.96100000001</v>
          </cell>
          <cell r="R7674">
            <v>11074302.338</v>
          </cell>
          <cell r="S7674" t="str">
            <v>Natural Gas</v>
          </cell>
        </row>
        <row r="7675">
          <cell r="A7675" t="str">
            <v>DE</v>
          </cell>
          <cell r="F7675">
            <v>2021</v>
          </cell>
          <cell r="N7675">
            <v>464707.342</v>
          </cell>
          <cell r="R7675">
            <v>7818796.3559999997</v>
          </cell>
          <cell r="S7675" t="str">
            <v>Natural Gas</v>
          </cell>
        </row>
        <row r="7676">
          <cell r="A7676" t="str">
            <v>DE</v>
          </cell>
          <cell r="F7676">
            <v>2022</v>
          </cell>
          <cell r="N7676">
            <v>531523.59499999997</v>
          </cell>
          <cell r="R7676">
            <v>8898917.4879999999</v>
          </cell>
          <cell r="S7676" t="str">
            <v>Natural Gas</v>
          </cell>
        </row>
        <row r="7677">
          <cell r="A7677" t="str">
            <v>DE</v>
          </cell>
          <cell r="F7677">
            <v>2023</v>
          </cell>
          <cell r="N7677">
            <v>355078.90100000001</v>
          </cell>
          <cell r="R7677">
            <v>5972400.801</v>
          </cell>
          <cell r="S7677" t="str">
            <v>Natural Gas</v>
          </cell>
        </row>
        <row r="7678">
          <cell r="A7678" t="str">
            <v>NJ</v>
          </cell>
          <cell r="F7678">
            <v>2020</v>
          </cell>
          <cell r="N7678">
            <v>817289.94499999995</v>
          </cell>
          <cell r="R7678">
            <v>13752491.647</v>
          </cell>
          <cell r="S7678" t="str">
            <v>Natural Gas</v>
          </cell>
        </row>
        <row r="7679">
          <cell r="A7679" t="str">
            <v>NJ</v>
          </cell>
          <cell r="F7679">
            <v>2021</v>
          </cell>
          <cell r="N7679">
            <v>770186.89599999995</v>
          </cell>
          <cell r="R7679">
            <v>12959887.495999999</v>
          </cell>
          <cell r="S7679" t="str">
            <v>Natural Gas</v>
          </cell>
        </row>
        <row r="7680">
          <cell r="A7680" t="str">
            <v>NJ</v>
          </cell>
          <cell r="F7680">
            <v>2022</v>
          </cell>
          <cell r="N7680">
            <v>836369.73899999994</v>
          </cell>
          <cell r="R7680">
            <v>14125869.578</v>
          </cell>
          <cell r="S7680" t="str">
            <v>Natural Gas</v>
          </cell>
        </row>
        <row r="7681">
          <cell r="A7681" t="str">
            <v>NJ</v>
          </cell>
          <cell r="F7681">
            <v>2023</v>
          </cell>
          <cell r="N7681">
            <v>770554.27099999995</v>
          </cell>
          <cell r="R7681">
            <v>13041243.296</v>
          </cell>
          <cell r="S7681" t="str">
            <v>Natural Gas</v>
          </cell>
        </row>
        <row r="7682">
          <cell r="A7682" t="str">
            <v>NJ</v>
          </cell>
          <cell r="F7682">
            <v>2020</v>
          </cell>
          <cell r="N7682">
            <v>804354.30599999998</v>
          </cell>
          <cell r="R7682">
            <v>13534776.354</v>
          </cell>
          <cell r="S7682" t="str">
            <v>Natural Gas</v>
          </cell>
        </row>
        <row r="7683">
          <cell r="A7683" t="str">
            <v>NJ</v>
          </cell>
          <cell r="F7683">
            <v>2021</v>
          </cell>
          <cell r="N7683">
            <v>701083.15399999998</v>
          </cell>
          <cell r="R7683">
            <v>11797037.992000001</v>
          </cell>
          <cell r="S7683" t="str">
            <v>Natural Gas</v>
          </cell>
        </row>
        <row r="7684">
          <cell r="A7684" t="str">
            <v>NJ</v>
          </cell>
          <cell r="F7684">
            <v>2022</v>
          </cell>
          <cell r="N7684">
            <v>918881.19099999999</v>
          </cell>
          <cell r="R7684">
            <v>15516985.091</v>
          </cell>
          <cell r="S7684" t="str">
            <v>Natural Gas</v>
          </cell>
        </row>
        <row r="7685">
          <cell r="A7685" t="str">
            <v>NJ</v>
          </cell>
          <cell r="F7685">
            <v>2023</v>
          </cell>
          <cell r="N7685">
            <v>816789.36199999996</v>
          </cell>
          <cell r="R7685">
            <v>13823758.307</v>
          </cell>
          <cell r="S7685" t="str">
            <v>Natural Gas</v>
          </cell>
        </row>
        <row r="7686">
          <cell r="A7686" t="str">
            <v>NJ</v>
          </cell>
          <cell r="F7686">
            <v>2020</v>
          </cell>
          <cell r="N7686">
            <v>845801.70900000003</v>
          </cell>
          <cell r="R7686">
            <v>14232279.446</v>
          </cell>
          <cell r="S7686" t="str">
            <v>Natural Gas</v>
          </cell>
        </row>
        <row r="7687">
          <cell r="A7687" t="str">
            <v>NJ</v>
          </cell>
          <cell r="F7687">
            <v>2021</v>
          </cell>
          <cell r="N7687">
            <v>798826.07700000005</v>
          </cell>
          <cell r="R7687">
            <v>13778338.499</v>
          </cell>
          <cell r="S7687" t="str">
            <v>Natural Gas</v>
          </cell>
        </row>
        <row r="7688">
          <cell r="A7688" t="str">
            <v>NJ</v>
          </cell>
          <cell r="F7688">
            <v>2022</v>
          </cell>
          <cell r="N7688">
            <v>858540.49300000002</v>
          </cell>
          <cell r="R7688">
            <v>14801470.171</v>
          </cell>
          <cell r="S7688" t="str">
            <v>Natural Gas</v>
          </cell>
        </row>
        <row r="7689">
          <cell r="A7689" t="str">
            <v>NJ</v>
          </cell>
          <cell r="F7689">
            <v>2023</v>
          </cell>
          <cell r="N7689">
            <v>699574.79599999997</v>
          </cell>
          <cell r="R7689">
            <v>12057583.983999999</v>
          </cell>
          <cell r="S7689" t="str">
            <v>Natural Gas</v>
          </cell>
        </row>
        <row r="7690">
          <cell r="A7690" t="str">
            <v>NJ</v>
          </cell>
          <cell r="F7690">
            <v>2020</v>
          </cell>
          <cell r="N7690">
            <v>857675.35900000005</v>
          </cell>
          <cell r="R7690">
            <v>14432063.511</v>
          </cell>
          <cell r="S7690" t="str">
            <v>Natural Gas</v>
          </cell>
        </row>
        <row r="7691">
          <cell r="A7691" t="str">
            <v>NJ</v>
          </cell>
          <cell r="F7691">
            <v>2021</v>
          </cell>
          <cell r="N7691">
            <v>854164.12399999995</v>
          </cell>
          <cell r="R7691">
            <v>14732506.661</v>
          </cell>
          <cell r="S7691" t="str">
            <v>Natural Gas</v>
          </cell>
        </row>
        <row r="7692">
          <cell r="A7692" t="str">
            <v>NJ</v>
          </cell>
          <cell r="F7692">
            <v>2022</v>
          </cell>
          <cell r="N7692">
            <v>866951.61600000004</v>
          </cell>
          <cell r="R7692">
            <v>14946126.17</v>
          </cell>
          <cell r="S7692" t="str">
            <v>Natural Gas</v>
          </cell>
        </row>
        <row r="7693">
          <cell r="A7693" t="str">
            <v>NJ</v>
          </cell>
          <cell r="F7693">
            <v>2023</v>
          </cell>
          <cell r="N7693">
            <v>739470.66500000004</v>
          </cell>
          <cell r="R7693">
            <v>12745588.717</v>
          </cell>
          <cell r="S7693" t="str">
            <v>Natural Gas</v>
          </cell>
        </row>
        <row r="7694">
          <cell r="A7694" t="str">
            <v>NJ</v>
          </cell>
          <cell r="F7694">
            <v>2020</v>
          </cell>
          <cell r="N7694">
            <v>31180.226999999999</v>
          </cell>
          <cell r="R7694">
            <v>524669.77899999998</v>
          </cell>
          <cell r="S7694" t="str">
            <v>Natural Gas</v>
          </cell>
        </row>
        <row r="7695">
          <cell r="A7695" t="str">
            <v>NJ</v>
          </cell>
          <cell r="F7695">
            <v>2021</v>
          </cell>
          <cell r="N7695">
            <v>31411.594000000001</v>
          </cell>
          <cell r="R7695">
            <v>528559.71499999997</v>
          </cell>
          <cell r="S7695" t="str">
            <v>Natural Gas</v>
          </cell>
        </row>
        <row r="7696">
          <cell r="A7696" t="str">
            <v>NJ</v>
          </cell>
          <cell r="F7696">
            <v>2022</v>
          </cell>
          <cell r="N7696">
            <v>35020.633000000002</v>
          </cell>
          <cell r="R7696">
            <v>589283.98100000003</v>
          </cell>
          <cell r="S7696" t="str">
            <v>Natural Gas</v>
          </cell>
        </row>
        <row r="7697">
          <cell r="A7697" t="str">
            <v>NJ</v>
          </cell>
          <cell r="F7697">
            <v>2023</v>
          </cell>
          <cell r="N7697">
            <v>50601.802000000003</v>
          </cell>
          <cell r="R7697">
            <v>851505.446</v>
          </cell>
          <cell r="S7697" t="str">
            <v>Natural Gas</v>
          </cell>
        </row>
        <row r="7698">
          <cell r="A7698" t="str">
            <v>VA</v>
          </cell>
          <cell r="F7698">
            <v>2021</v>
          </cell>
          <cell r="N7698">
            <v>1217123.399</v>
          </cell>
          <cell r="R7698">
            <v>20480573.767999999</v>
          </cell>
          <cell r="S7698" t="str">
            <v>Natural Gas</v>
          </cell>
        </row>
        <row r="7699">
          <cell r="A7699" t="str">
            <v>VA</v>
          </cell>
          <cell r="F7699">
            <v>2022</v>
          </cell>
          <cell r="N7699">
            <v>1030946.682</v>
          </cell>
          <cell r="R7699">
            <v>17347691.567000002</v>
          </cell>
          <cell r="S7699" t="str">
            <v>Natural Gas</v>
          </cell>
        </row>
        <row r="7700">
          <cell r="A7700" t="str">
            <v>VA</v>
          </cell>
          <cell r="F7700">
            <v>2023</v>
          </cell>
          <cell r="N7700">
            <v>848119.10400000005</v>
          </cell>
          <cell r="R7700">
            <v>14271360.810000001</v>
          </cell>
          <cell r="S7700" t="str">
            <v>Natural Gas</v>
          </cell>
        </row>
        <row r="7701">
          <cell r="A7701" t="str">
            <v>VA</v>
          </cell>
          <cell r="F7701">
            <v>2021</v>
          </cell>
          <cell r="N7701">
            <v>1169348.5179999999</v>
          </cell>
          <cell r="R7701">
            <v>19676676.528999999</v>
          </cell>
          <cell r="S7701" t="str">
            <v>Natural Gas</v>
          </cell>
        </row>
        <row r="7702">
          <cell r="A7702" t="str">
            <v>VA</v>
          </cell>
          <cell r="F7702">
            <v>2022</v>
          </cell>
          <cell r="N7702">
            <v>1013474.827</v>
          </cell>
          <cell r="R7702">
            <v>17053684.445</v>
          </cell>
          <cell r="S7702" t="str">
            <v>Natural Gas</v>
          </cell>
        </row>
        <row r="7703">
          <cell r="A7703" t="str">
            <v>VA</v>
          </cell>
          <cell r="F7703">
            <v>2023</v>
          </cell>
          <cell r="N7703">
            <v>892804.31299999997</v>
          </cell>
          <cell r="R7703">
            <v>15023218.012</v>
          </cell>
          <cell r="S7703" t="str">
            <v>Natural Gas</v>
          </cell>
        </row>
        <row r="7704">
          <cell r="A7704" t="str">
            <v>VA</v>
          </cell>
          <cell r="F7704">
            <v>2021</v>
          </cell>
          <cell r="N7704">
            <v>1235923.2309999999</v>
          </cell>
          <cell r="R7704">
            <v>20796942.453000002</v>
          </cell>
          <cell r="S7704" t="str">
            <v>Natural Gas</v>
          </cell>
        </row>
        <row r="7705">
          <cell r="A7705" t="str">
            <v>VA</v>
          </cell>
          <cell r="F7705">
            <v>2022</v>
          </cell>
          <cell r="N7705">
            <v>997422.00600000005</v>
          </cell>
          <cell r="R7705">
            <v>16783521.68</v>
          </cell>
          <cell r="S7705" t="str">
            <v>Natural Gas</v>
          </cell>
        </row>
        <row r="7706">
          <cell r="A7706" t="str">
            <v>VA</v>
          </cell>
          <cell r="F7706">
            <v>2023</v>
          </cell>
          <cell r="N7706">
            <v>905286.05599999998</v>
          </cell>
          <cell r="R7706">
            <v>15233274.795</v>
          </cell>
          <cell r="S7706" t="str">
            <v>Natural Gas</v>
          </cell>
        </row>
        <row r="7707">
          <cell r="A7707" t="str">
            <v>PA</v>
          </cell>
          <cell r="F7707">
            <v>2022</v>
          </cell>
          <cell r="N7707">
            <v>1193099.044</v>
          </cell>
          <cell r="R7707">
            <v>20076177.640000001</v>
          </cell>
          <cell r="S7707" t="str">
            <v>Natural Gas</v>
          </cell>
        </row>
        <row r="7708">
          <cell r="A7708" t="str">
            <v>PA</v>
          </cell>
          <cell r="F7708">
            <v>2023</v>
          </cell>
          <cell r="N7708">
            <v>1253794.8459999999</v>
          </cell>
          <cell r="R7708">
            <v>21097491.396000002</v>
          </cell>
          <cell r="S7708" t="str">
            <v>Natural Gas</v>
          </cell>
        </row>
        <row r="7709">
          <cell r="A7709" t="str">
            <v>PA</v>
          </cell>
          <cell r="F7709">
            <v>2022</v>
          </cell>
          <cell r="N7709">
            <v>1250352.9129999999</v>
          </cell>
          <cell r="R7709">
            <v>21039622.728</v>
          </cell>
          <cell r="S7709" t="str">
            <v>Natural Gas</v>
          </cell>
        </row>
        <row r="7710">
          <cell r="A7710" t="str">
            <v>PA</v>
          </cell>
          <cell r="F7710">
            <v>2023</v>
          </cell>
          <cell r="N7710">
            <v>1240675.8119999999</v>
          </cell>
          <cell r="R7710">
            <v>20876733.668000001</v>
          </cell>
          <cell r="S7710" t="str">
            <v>Natural Gas</v>
          </cell>
        </row>
        <row r="7711">
          <cell r="A7711" t="str">
            <v>PA</v>
          </cell>
          <cell r="F7711">
            <v>2022</v>
          </cell>
          <cell r="N7711">
            <v>1273582.7890000001</v>
          </cell>
          <cell r="R7711">
            <v>21430474.291000001</v>
          </cell>
          <cell r="S7711" t="str">
            <v>Natural Gas</v>
          </cell>
        </row>
        <row r="7712">
          <cell r="A7712" t="str">
            <v>PA</v>
          </cell>
          <cell r="F7712">
            <v>2023</v>
          </cell>
          <cell r="N7712">
            <v>1259127.814</v>
          </cell>
          <cell r="R7712">
            <v>21187267.342999998</v>
          </cell>
          <cell r="S7712" t="str">
            <v>Natural Gas</v>
          </cell>
        </row>
        <row r="7713">
          <cell r="A7713" t="str">
            <v>PA</v>
          </cell>
          <cell r="F7713">
            <v>2022</v>
          </cell>
          <cell r="N7713">
            <v>1233824.3</v>
          </cell>
          <cell r="R7713">
            <v>20761415.41</v>
          </cell>
          <cell r="S7713" t="str">
            <v>Natural Gas</v>
          </cell>
        </row>
        <row r="7714">
          <cell r="A7714" t="str">
            <v>PA</v>
          </cell>
          <cell r="F7714">
            <v>2023</v>
          </cell>
          <cell r="N7714">
            <v>1243692.2819999999</v>
          </cell>
          <cell r="R7714">
            <v>20927520.186999999</v>
          </cell>
          <cell r="S7714" t="str">
            <v>Natural Gas</v>
          </cell>
        </row>
        <row r="7715">
          <cell r="A7715" t="str">
            <v>PA</v>
          </cell>
          <cell r="F7715">
            <v>2022</v>
          </cell>
          <cell r="N7715">
            <v>292876.22499999998</v>
          </cell>
          <cell r="R7715">
            <v>4928120.8499999996</v>
          </cell>
          <cell r="S7715" t="str">
            <v>Natural Gas</v>
          </cell>
        </row>
        <row r="7716">
          <cell r="A7716" t="str">
            <v>PA</v>
          </cell>
          <cell r="F7716">
            <v>2023</v>
          </cell>
          <cell r="N7716">
            <v>318956.65000000002</v>
          </cell>
          <cell r="R7716">
            <v>5367012.2249999996</v>
          </cell>
          <cell r="S7716" t="str">
            <v>Natural Gas</v>
          </cell>
        </row>
        <row r="7717">
          <cell r="A7717" t="str">
            <v>PA</v>
          </cell>
          <cell r="F7717">
            <v>2022</v>
          </cell>
          <cell r="N7717">
            <v>286720.84999999998</v>
          </cell>
          <cell r="R7717">
            <v>4824623.5</v>
          </cell>
          <cell r="S7717" t="str">
            <v>Natural Gas</v>
          </cell>
        </row>
        <row r="7718">
          <cell r="A7718" t="str">
            <v>PA</v>
          </cell>
          <cell r="F7718">
            <v>2023</v>
          </cell>
          <cell r="N7718">
            <v>311496.52500000002</v>
          </cell>
          <cell r="R7718">
            <v>5241529.1749999998</v>
          </cell>
          <cell r="S7718" t="str">
            <v>Natural Gas</v>
          </cell>
        </row>
        <row r="7719">
          <cell r="A7719" t="str">
            <v>PA</v>
          </cell>
          <cell r="F7719">
            <v>2022</v>
          </cell>
          <cell r="N7719">
            <v>279101.42499999999</v>
          </cell>
          <cell r="R7719">
            <v>4696465.0999999996</v>
          </cell>
          <cell r="S7719" t="str">
            <v>Natural Gas</v>
          </cell>
        </row>
        <row r="7720">
          <cell r="A7720" t="str">
            <v>PA</v>
          </cell>
          <cell r="F7720">
            <v>2023</v>
          </cell>
          <cell r="N7720">
            <v>312361.27500000002</v>
          </cell>
          <cell r="R7720">
            <v>5256000.95</v>
          </cell>
          <cell r="S7720" t="str">
            <v>Natural Gas</v>
          </cell>
        </row>
        <row r="7721">
          <cell r="A7721" t="str">
            <v>VA</v>
          </cell>
          <cell r="F7721">
            <v>2021</v>
          </cell>
          <cell r="N7721">
            <v>1056376.4550000001</v>
          </cell>
          <cell r="R7721">
            <v>17775591.793000001</v>
          </cell>
          <cell r="S7721" t="str">
            <v>Natural Gas</v>
          </cell>
        </row>
        <row r="7722">
          <cell r="A7722" t="str">
            <v>VA</v>
          </cell>
          <cell r="F7722">
            <v>2022</v>
          </cell>
          <cell r="N7722">
            <v>639870.56900000002</v>
          </cell>
          <cell r="R7722">
            <v>10923940.652000001</v>
          </cell>
          <cell r="S7722" t="str">
            <v>Natural Gas</v>
          </cell>
        </row>
        <row r="7723">
          <cell r="A7723" t="str">
            <v>VA</v>
          </cell>
          <cell r="F7723">
            <v>2023</v>
          </cell>
          <cell r="N7723">
            <v>891727.40700000001</v>
          </cell>
          <cell r="R7723">
            <v>15348582.84</v>
          </cell>
          <cell r="S7723" t="str">
            <v>Natural Gas</v>
          </cell>
        </row>
        <row r="7724">
          <cell r="A7724" t="str">
            <v>VA</v>
          </cell>
          <cell r="F7724">
            <v>2021</v>
          </cell>
          <cell r="N7724">
            <v>1042864.572</v>
          </cell>
          <cell r="R7724">
            <v>17548104.495999999</v>
          </cell>
          <cell r="S7724" t="str">
            <v>Natural Gas</v>
          </cell>
        </row>
        <row r="7725">
          <cell r="A7725" t="str">
            <v>VA</v>
          </cell>
          <cell r="F7725">
            <v>2022</v>
          </cell>
          <cell r="N7725">
            <v>804315.64599999995</v>
          </cell>
          <cell r="R7725">
            <v>13717589.73</v>
          </cell>
          <cell r="S7725" t="str">
            <v>Natural Gas</v>
          </cell>
        </row>
        <row r="7726">
          <cell r="A7726" t="str">
            <v>VA</v>
          </cell>
          <cell r="F7726">
            <v>2023</v>
          </cell>
          <cell r="N7726">
            <v>929605.05500000005</v>
          </cell>
          <cell r="R7726">
            <v>16000905.148</v>
          </cell>
          <cell r="S7726" t="str">
            <v>Natural Gas</v>
          </cell>
        </row>
        <row r="7727">
          <cell r="A7727" t="str">
            <v>MD</v>
          </cell>
          <cell r="F7727">
            <v>2018</v>
          </cell>
          <cell r="N7727">
            <v>50170.767999999996</v>
          </cell>
          <cell r="R7727">
            <v>844093.25699999998</v>
          </cell>
          <cell r="S7727" t="str">
            <v>Natural Gas</v>
          </cell>
        </row>
        <row r="7728">
          <cell r="A7728" t="str">
            <v>MD</v>
          </cell>
          <cell r="F7728">
            <v>2019</v>
          </cell>
          <cell r="N7728">
            <v>78870.870999999999</v>
          </cell>
          <cell r="R7728">
            <v>1327156.7790000001</v>
          </cell>
          <cell r="S7728" t="str">
            <v>Natural Gas</v>
          </cell>
        </row>
        <row r="7729">
          <cell r="A7729" t="str">
            <v>MD</v>
          </cell>
          <cell r="F7729">
            <v>2020</v>
          </cell>
          <cell r="N7729">
            <v>72039.773000000001</v>
          </cell>
          <cell r="R7729">
            <v>1212188.5279999999</v>
          </cell>
          <cell r="S7729" t="str">
            <v>Natural Gas</v>
          </cell>
        </row>
        <row r="7730">
          <cell r="A7730" t="str">
            <v>MD</v>
          </cell>
          <cell r="F7730">
            <v>2021</v>
          </cell>
          <cell r="N7730">
            <v>63861.023000000001</v>
          </cell>
          <cell r="R7730">
            <v>1074528.5279999999</v>
          </cell>
          <cell r="S7730" t="str">
            <v>Natural Gas</v>
          </cell>
        </row>
        <row r="7731">
          <cell r="A7731" t="str">
            <v>MD</v>
          </cell>
          <cell r="F7731">
            <v>2022</v>
          </cell>
          <cell r="N7731">
            <v>61882.372000000003</v>
          </cell>
          <cell r="R7731">
            <v>1041158.6459999999</v>
          </cell>
          <cell r="S7731" t="str">
            <v>Natural Gas</v>
          </cell>
        </row>
        <row r="7732">
          <cell r="A7732" t="str">
            <v>MD</v>
          </cell>
          <cell r="F7732">
            <v>2023</v>
          </cell>
          <cell r="N7732">
            <v>60608.904999999999</v>
          </cell>
          <cell r="R7732">
            <v>1019809.246</v>
          </cell>
          <cell r="S7732" t="str">
            <v>Natural Gas</v>
          </cell>
        </row>
        <row r="7733">
          <cell r="A7733" t="str">
            <v>MD</v>
          </cell>
          <cell r="F7733">
            <v>2018</v>
          </cell>
          <cell r="N7733">
            <v>51519.650999999998</v>
          </cell>
          <cell r="R7733">
            <v>866851.99600000004</v>
          </cell>
          <cell r="S7733" t="str">
            <v>Natural Gas</v>
          </cell>
        </row>
        <row r="7734">
          <cell r="A7734" t="str">
            <v>MD</v>
          </cell>
          <cell r="F7734">
            <v>2019</v>
          </cell>
          <cell r="N7734">
            <v>78085.451000000001</v>
          </cell>
          <cell r="R7734">
            <v>1313891.088</v>
          </cell>
          <cell r="S7734" t="str">
            <v>Natural Gas</v>
          </cell>
        </row>
        <row r="7735">
          <cell r="A7735" t="str">
            <v>MD</v>
          </cell>
          <cell r="F7735">
            <v>2020</v>
          </cell>
          <cell r="N7735">
            <v>74307.225000000006</v>
          </cell>
          <cell r="R7735">
            <v>1250301.459</v>
          </cell>
          <cell r="S7735" t="str">
            <v>Natural Gas</v>
          </cell>
        </row>
        <row r="7736">
          <cell r="A7736" t="str">
            <v>MD</v>
          </cell>
          <cell r="F7736">
            <v>2021</v>
          </cell>
          <cell r="N7736">
            <v>64939.911999999997</v>
          </cell>
          <cell r="R7736">
            <v>1092721.1399999999</v>
          </cell>
          <cell r="S7736" t="str">
            <v>Natural Gas</v>
          </cell>
        </row>
        <row r="7737">
          <cell r="A7737" t="str">
            <v>MD</v>
          </cell>
          <cell r="F7737">
            <v>2022</v>
          </cell>
          <cell r="N7737">
            <v>63416.464</v>
          </cell>
          <cell r="R7737">
            <v>1067077.9180000001</v>
          </cell>
          <cell r="S7737" t="str">
            <v>Natural Gas</v>
          </cell>
        </row>
        <row r="7738">
          <cell r="A7738" t="str">
            <v>MD</v>
          </cell>
          <cell r="F7738">
            <v>2023</v>
          </cell>
          <cell r="N7738">
            <v>60021.597000000002</v>
          </cell>
          <cell r="R7738">
            <v>1010003.921</v>
          </cell>
          <cell r="S7738" t="str">
            <v>Natural Gas</v>
          </cell>
        </row>
        <row r="7739">
          <cell r="A7739" t="str">
            <v>MD</v>
          </cell>
          <cell r="F7739">
            <v>2018</v>
          </cell>
          <cell r="N7739">
            <v>269572.09999999998</v>
          </cell>
          <cell r="R7739">
            <v>4536017.4979999997</v>
          </cell>
          <cell r="S7739" t="str">
            <v>Natural Gas</v>
          </cell>
        </row>
        <row r="7740">
          <cell r="A7740" t="str">
            <v>MD</v>
          </cell>
          <cell r="F7740">
            <v>2019</v>
          </cell>
          <cell r="N7740">
            <v>419445.75699999998</v>
          </cell>
          <cell r="R7740">
            <v>7057954.4639999997</v>
          </cell>
          <cell r="S7740" t="str">
            <v>Natural Gas</v>
          </cell>
        </row>
        <row r="7741">
          <cell r="A7741" t="str">
            <v>MD</v>
          </cell>
          <cell r="F7741">
            <v>2020</v>
          </cell>
          <cell r="N7741">
            <v>434745.78499999997</v>
          </cell>
          <cell r="R7741">
            <v>7315425.9790000003</v>
          </cell>
          <cell r="S7741" t="str">
            <v>Natural Gas</v>
          </cell>
        </row>
        <row r="7742">
          <cell r="A7742" t="str">
            <v>MD</v>
          </cell>
          <cell r="F7742">
            <v>2021</v>
          </cell>
          <cell r="N7742">
            <v>439432.16700000002</v>
          </cell>
          <cell r="R7742">
            <v>7394232.6579999998</v>
          </cell>
          <cell r="S7742" t="str">
            <v>Natural Gas</v>
          </cell>
        </row>
        <row r="7743">
          <cell r="A7743" t="str">
            <v>MD</v>
          </cell>
          <cell r="F7743">
            <v>2022</v>
          </cell>
          <cell r="N7743">
            <v>446526.375</v>
          </cell>
          <cell r="R7743">
            <v>7513665.7070000004</v>
          </cell>
          <cell r="S7743" t="str">
            <v>Natural Gas</v>
          </cell>
        </row>
        <row r="7744">
          <cell r="A7744" t="str">
            <v>MD</v>
          </cell>
          <cell r="F7744">
            <v>2023</v>
          </cell>
          <cell r="N7744">
            <v>454186.89399999997</v>
          </cell>
          <cell r="R7744">
            <v>7642584.5619999999</v>
          </cell>
          <cell r="S7744" t="str">
            <v>Natural Gas</v>
          </cell>
        </row>
        <row r="7745">
          <cell r="A7745" t="str">
            <v>MD</v>
          </cell>
          <cell r="F7745">
            <v>2018</v>
          </cell>
          <cell r="N7745">
            <v>304406.91499999998</v>
          </cell>
          <cell r="R7745">
            <v>5122195.3039999995</v>
          </cell>
          <cell r="S7745" t="str">
            <v>Natural Gas</v>
          </cell>
        </row>
        <row r="7746">
          <cell r="A7746" t="str">
            <v>MD</v>
          </cell>
          <cell r="F7746">
            <v>2019</v>
          </cell>
          <cell r="N7746">
            <v>425017.83600000001</v>
          </cell>
          <cell r="R7746">
            <v>7151734.7620000001</v>
          </cell>
          <cell r="S7746" t="str">
            <v>Natural Gas</v>
          </cell>
        </row>
        <row r="7747">
          <cell r="A7747" t="str">
            <v>MD</v>
          </cell>
          <cell r="F7747">
            <v>2020</v>
          </cell>
          <cell r="N7747">
            <v>431663.12699999998</v>
          </cell>
          <cell r="R7747">
            <v>7263558.0140000004</v>
          </cell>
          <cell r="S7747" t="str">
            <v>Natural Gas</v>
          </cell>
        </row>
        <row r="7748">
          <cell r="A7748" t="str">
            <v>MD</v>
          </cell>
          <cell r="F7748">
            <v>2021</v>
          </cell>
          <cell r="N7748">
            <v>441033.348</v>
          </cell>
          <cell r="R7748">
            <v>7421227.977</v>
          </cell>
          <cell r="S7748" t="str">
            <v>Natural Gas</v>
          </cell>
        </row>
        <row r="7749">
          <cell r="A7749" t="str">
            <v>MD</v>
          </cell>
          <cell r="F7749">
            <v>2022</v>
          </cell>
          <cell r="N7749">
            <v>445702.152</v>
          </cell>
          <cell r="R7749">
            <v>7499763.415</v>
          </cell>
          <cell r="S7749" t="str">
            <v>Natural Gas</v>
          </cell>
        </row>
        <row r="7750">
          <cell r="A7750" t="str">
            <v>MD</v>
          </cell>
          <cell r="F7750">
            <v>2023</v>
          </cell>
          <cell r="N7750">
            <v>458182.11700000003</v>
          </cell>
          <cell r="R7750">
            <v>7709788.1260000002</v>
          </cell>
          <cell r="S7750" t="str">
            <v>Natural Gas</v>
          </cell>
        </row>
        <row r="7751">
          <cell r="A7751" t="str">
            <v>MD</v>
          </cell>
          <cell r="F7751">
            <v>2018</v>
          </cell>
          <cell r="N7751">
            <v>781053.67799999996</v>
          </cell>
          <cell r="R7751">
            <v>13142735.935000001</v>
          </cell>
          <cell r="S7751" t="str">
            <v>Natural Gas</v>
          </cell>
        </row>
        <row r="7752">
          <cell r="A7752" t="str">
            <v>MD</v>
          </cell>
          <cell r="F7752">
            <v>2019</v>
          </cell>
          <cell r="N7752">
            <v>651446.36899999995</v>
          </cell>
          <cell r="R7752">
            <v>10961760.984999999</v>
          </cell>
          <cell r="S7752" t="str">
            <v>Natural Gas</v>
          </cell>
        </row>
        <row r="7753">
          <cell r="A7753" t="str">
            <v>MD</v>
          </cell>
          <cell r="F7753">
            <v>2020</v>
          </cell>
          <cell r="N7753">
            <v>599379.97499999998</v>
          </cell>
          <cell r="R7753">
            <v>10085731.866</v>
          </cell>
          <cell r="S7753" t="str">
            <v>Natural Gas</v>
          </cell>
        </row>
        <row r="7754">
          <cell r="A7754" t="str">
            <v>MD</v>
          </cell>
          <cell r="F7754">
            <v>2021</v>
          </cell>
          <cell r="N7754">
            <v>715728.24800000002</v>
          </cell>
          <cell r="R7754">
            <v>12043460.203</v>
          </cell>
          <cell r="S7754" t="str">
            <v>Natural Gas</v>
          </cell>
        </row>
        <row r="7755">
          <cell r="A7755" t="str">
            <v>MD</v>
          </cell>
          <cell r="F7755">
            <v>2022</v>
          </cell>
          <cell r="N7755">
            <v>818006.12100000004</v>
          </cell>
          <cell r="R7755">
            <v>13764535.964</v>
          </cell>
          <cell r="S7755" t="str">
            <v>Natural Gas</v>
          </cell>
        </row>
        <row r="7756">
          <cell r="A7756" t="str">
            <v>MD</v>
          </cell>
          <cell r="F7756">
            <v>2023</v>
          </cell>
          <cell r="N7756">
            <v>910594.02300000004</v>
          </cell>
          <cell r="R7756">
            <v>15322469.338</v>
          </cell>
          <cell r="S7756" t="str">
            <v>Natural Gas</v>
          </cell>
        </row>
        <row r="7757">
          <cell r="A7757" t="str">
            <v>MD</v>
          </cell>
          <cell r="F7757">
            <v>2018</v>
          </cell>
          <cell r="N7757">
            <v>794024.84100000001</v>
          </cell>
          <cell r="R7757">
            <v>13361073.51</v>
          </cell>
          <cell r="S7757" t="str">
            <v>Natural Gas</v>
          </cell>
        </row>
        <row r="7758">
          <cell r="A7758" t="str">
            <v>MD</v>
          </cell>
          <cell r="F7758">
            <v>2019</v>
          </cell>
          <cell r="N7758">
            <v>741617.152</v>
          </cell>
          <cell r="R7758">
            <v>12479037.842</v>
          </cell>
          <cell r="S7758" t="str">
            <v>Natural Gas</v>
          </cell>
        </row>
        <row r="7759">
          <cell r="A7759" t="str">
            <v>MD</v>
          </cell>
          <cell r="F7759">
            <v>2020</v>
          </cell>
          <cell r="N7759">
            <v>634966.11100000003</v>
          </cell>
          <cell r="R7759">
            <v>10684554.298</v>
          </cell>
          <cell r="S7759" t="str">
            <v>Natural Gas</v>
          </cell>
        </row>
        <row r="7760">
          <cell r="A7760" t="str">
            <v>MD</v>
          </cell>
          <cell r="F7760">
            <v>2021</v>
          </cell>
          <cell r="N7760">
            <v>709694.52800000005</v>
          </cell>
          <cell r="R7760">
            <v>11941891.139</v>
          </cell>
          <cell r="S7760" t="str">
            <v>Natural Gas</v>
          </cell>
        </row>
        <row r="7761">
          <cell r="A7761" t="str">
            <v>MD</v>
          </cell>
          <cell r="F7761">
            <v>2022</v>
          </cell>
          <cell r="N7761">
            <v>821943.86</v>
          </cell>
          <cell r="R7761">
            <v>13830259.65</v>
          </cell>
          <cell r="S7761" t="str">
            <v>Natural Gas</v>
          </cell>
        </row>
        <row r="7762">
          <cell r="A7762" t="str">
            <v>MD</v>
          </cell>
          <cell r="F7762">
            <v>2023</v>
          </cell>
          <cell r="N7762">
            <v>908677.18200000003</v>
          </cell>
          <cell r="R7762">
            <v>15290287.780999999</v>
          </cell>
          <cell r="S7762" t="str">
            <v>Natural Gas</v>
          </cell>
        </row>
        <row r="7763">
          <cell r="A7763" t="str">
            <v>MA</v>
          </cell>
          <cell r="F7763">
            <v>2019</v>
          </cell>
          <cell r="N7763">
            <v>18097.582999999999</v>
          </cell>
          <cell r="R7763">
            <v>295757.60399999999</v>
          </cell>
          <cell r="S7763" t="str">
            <v>Natural Gas</v>
          </cell>
        </row>
        <row r="7764">
          <cell r="A7764" t="str">
            <v>MA</v>
          </cell>
          <cell r="F7764">
            <v>2020</v>
          </cell>
          <cell r="N7764">
            <v>57798.538</v>
          </cell>
          <cell r="R7764">
            <v>965162.61899999995</v>
          </cell>
          <cell r="S7764" t="str">
            <v>Natural Gas</v>
          </cell>
        </row>
        <row r="7765">
          <cell r="A7765" t="str">
            <v>MA</v>
          </cell>
          <cell r="F7765">
            <v>2021</v>
          </cell>
          <cell r="N7765">
            <v>54529.599999999999</v>
          </cell>
          <cell r="R7765">
            <v>916783.853</v>
          </cell>
          <cell r="S7765" t="str">
            <v>Natural Gas</v>
          </cell>
        </row>
        <row r="7766">
          <cell r="A7766" t="str">
            <v>MA</v>
          </cell>
          <cell r="F7766">
            <v>2022</v>
          </cell>
          <cell r="N7766">
            <v>81245.567999999999</v>
          </cell>
          <cell r="R7766">
            <v>1336850.486</v>
          </cell>
          <cell r="S7766" t="str">
            <v>Natural Gas</v>
          </cell>
        </row>
        <row r="7767">
          <cell r="A7767" t="str">
            <v>MA</v>
          </cell>
          <cell r="F7767">
            <v>2023</v>
          </cell>
          <cell r="N7767">
            <v>44957.892999999996</v>
          </cell>
          <cell r="R7767">
            <v>753598.66500000004</v>
          </cell>
          <cell r="S7767" t="str">
            <v>Natural Gas</v>
          </cell>
        </row>
        <row r="7768">
          <cell r="A7768" t="str">
            <v>MA</v>
          </cell>
          <cell r="F7768">
            <v>2019</v>
          </cell>
          <cell r="N7768">
            <v>16637.858</v>
          </cell>
          <cell r="R7768">
            <v>269562.17700000003</v>
          </cell>
          <cell r="S7768" t="str">
            <v>Natural Gas</v>
          </cell>
        </row>
        <row r="7769">
          <cell r="A7769" t="str">
            <v>MA</v>
          </cell>
          <cell r="F7769">
            <v>2020</v>
          </cell>
          <cell r="N7769">
            <v>58063.792999999998</v>
          </cell>
          <cell r="R7769">
            <v>974885.62399999995</v>
          </cell>
          <cell r="S7769" t="str">
            <v>Natural Gas</v>
          </cell>
        </row>
        <row r="7770">
          <cell r="A7770" t="str">
            <v>MA</v>
          </cell>
          <cell r="F7770">
            <v>2021</v>
          </cell>
          <cell r="N7770">
            <v>52437.800999999999</v>
          </cell>
          <cell r="R7770">
            <v>881700.90300000005</v>
          </cell>
          <cell r="S7770" t="str">
            <v>Natural Gas</v>
          </cell>
        </row>
        <row r="7771">
          <cell r="A7771" t="str">
            <v>MA</v>
          </cell>
          <cell r="F7771">
            <v>2022</v>
          </cell>
          <cell r="N7771">
            <v>52458.177000000003</v>
          </cell>
          <cell r="R7771">
            <v>857748.62199999997</v>
          </cell>
          <cell r="S7771" t="str">
            <v>Natural Gas</v>
          </cell>
        </row>
        <row r="7772">
          <cell r="A7772" t="str">
            <v>MA</v>
          </cell>
          <cell r="F7772">
            <v>2023</v>
          </cell>
          <cell r="N7772">
            <v>51697.919999999998</v>
          </cell>
          <cell r="R7772">
            <v>868306.54799999995</v>
          </cell>
          <cell r="S7772" t="str">
            <v>Natural Gas</v>
          </cell>
        </row>
        <row r="7773">
          <cell r="A7773" t="str">
            <v>PA</v>
          </cell>
          <cell r="F7773">
            <v>2022</v>
          </cell>
          <cell r="N7773">
            <v>1127378.3689999999</v>
          </cell>
          <cell r="R7773">
            <v>18970276.602000002</v>
          </cell>
          <cell r="S7773" t="str">
            <v>Natural Gas</v>
          </cell>
        </row>
        <row r="7774">
          <cell r="A7774" t="str">
            <v>PA</v>
          </cell>
          <cell r="F7774">
            <v>2023</v>
          </cell>
          <cell r="N7774">
            <v>1352741.5290000001</v>
          </cell>
          <cell r="R7774">
            <v>22762496.554000001</v>
          </cell>
          <cell r="S7774" t="str">
            <v>Natural Gas</v>
          </cell>
        </row>
        <row r="7775">
          <cell r="A7775" t="str">
            <v>PA</v>
          </cell>
          <cell r="F7775">
            <v>2022</v>
          </cell>
          <cell r="N7775">
            <v>636952.06799999997</v>
          </cell>
          <cell r="R7775">
            <v>10717948.919</v>
          </cell>
          <cell r="S7775" t="str">
            <v>Natural Gas</v>
          </cell>
        </row>
        <row r="7776">
          <cell r="A7776" t="str">
            <v>PA</v>
          </cell>
          <cell r="F7776">
            <v>2023</v>
          </cell>
          <cell r="N7776">
            <v>1430160.5149999999</v>
          </cell>
          <cell r="R7776">
            <v>24065167.114</v>
          </cell>
          <cell r="S7776" t="str">
            <v>Natural Gas</v>
          </cell>
        </row>
        <row r="7777">
          <cell r="A7777" t="str">
            <v>VA</v>
          </cell>
          <cell r="F7777">
            <v>2021</v>
          </cell>
          <cell r="N7777">
            <v>1487801.2309999999</v>
          </cell>
          <cell r="R7777">
            <v>25035236.011999998</v>
          </cell>
          <cell r="S7777" t="str">
            <v>Natural Gas</v>
          </cell>
        </row>
        <row r="7778">
          <cell r="A7778" t="str">
            <v>VA</v>
          </cell>
          <cell r="F7778">
            <v>2022</v>
          </cell>
          <cell r="N7778">
            <v>1448575.4709999999</v>
          </cell>
          <cell r="R7778">
            <v>24374990.702</v>
          </cell>
          <cell r="S7778" t="str">
            <v>Natural Gas</v>
          </cell>
        </row>
        <row r="7779">
          <cell r="A7779" t="str">
            <v>VA</v>
          </cell>
          <cell r="F7779">
            <v>2023</v>
          </cell>
          <cell r="N7779">
            <v>1347085.966</v>
          </cell>
          <cell r="R7779">
            <v>22667367.647</v>
          </cell>
          <cell r="S7779" t="str">
            <v>Natural Gas</v>
          </cell>
        </row>
        <row r="7780">
          <cell r="A7780" t="str">
            <v>VA</v>
          </cell>
          <cell r="F7780">
            <v>2021</v>
          </cell>
          <cell r="N7780">
            <v>1498525.72</v>
          </cell>
          <cell r="R7780">
            <v>25215677.813000001</v>
          </cell>
          <cell r="S7780" t="str">
            <v>Natural Gas</v>
          </cell>
        </row>
        <row r="7781">
          <cell r="A7781" t="str">
            <v>VA</v>
          </cell>
          <cell r="F7781">
            <v>2022</v>
          </cell>
          <cell r="N7781">
            <v>1420839.0360000001</v>
          </cell>
          <cell r="R7781">
            <v>23908291.925999999</v>
          </cell>
          <cell r="S7781" t="str">
            <v>Natural Gas</v>
          </cell>
        </row>
        <row r="7782">
          <cell r="A7782" t="str">
            <v>VA</v>
          </cell>
          <cell r="F7782">
            <v>2023</v>
          </cell>
          <cell r="N7782">
            <v>1294879.9450000001</v>
          </cell>
          <cell r="R7782">
            <v>21788880.193999998</v>
          </cell>
          <cell r="S7782" t="str">
            <v>Natural Gas</v>
          </cell>
        </row>
        <row r="7783">
          <cell r="A7783" t="str">
            <v>VA</v>
          </cell>
          <cell r="F7783">
            <v>2021</v>
          </cell>
          <cell r="N7783">
            <v>1473725.611</v>
          </cell>
          <cell r="R7783">
            <v>24798366.000999998</v>
          </cell>
          <cell r="S7783" t="str">
            <v>Natural Gas</v>
          </cell>
        </row>
        <row r="7784">
          <cell r="A7784" t="str">
            <v>VA</v>
          </cell>
          <cell r="F7784">
            <v>2022</v>
          </cell>
          <cell r="N7784">
            <v>1416730.469</v>
          </cell>
          <cell r="R7784">
            <v>23839186.875</v>
          </cell>
          <cell r="S7784" t="str">
            <v>Natural Gas</v>
          </cell>
        </row>
        <row r="7785">
          <cell r="A7785" t="str">
            <v>VA</v>
          </cell>
          <cell r="F7785">
            <v>2023</v>
          </cell>
          <cell r="N7785">
            <v>1322702.067</v>
          </cell>
          <cell r="R7785">
            <v>22257040.217</v>
          </cell>
          <cell r="S7785" t="str">
            <v>Natural Gas</v>
          </cell>
        </row>
        <row r="7786">
          <cell r="A7786" t="str">
            <v>MD</v>
          </cell>
          <cell r="F7786">
            <v>2018</v>
          </cell>
          <cell r="N7786">
            <v>276609.36</v>
          </cell>
          <cell r="R7786">
            <v>4654512.28</v>
          </cell>
          <cell r="S7786" t="str">
            <v>Natural Gas</v>
          </cell>
        </row>
        <row r="7787">
          <cell r="A7787" t="str">
            <v>MD</v>
          </cell>
          <cell r="F7787">
            <v>2019</v>
          </cell>
          <cell r="N7787">
            <v>1029774.61</v>
          </cell>
          <cell r="R7787">
            <v>17327881</v>
          </cell>
          <cell r="S7787" t="str">
            <v>Natural Gas</v>
          </cell>
        </row>
        <row r="7788">
          <cell r="A7788" t="str">
            <v>MD</v>
          </cell>
          <cell r="F7788">
            <v>2020</v>
          </cell>
          <cell r="N7788">
            <v>1031320.21</v>
          </cell>
          <cell r="R7788">
            <v>17353901.140000001</v>
          </cell>
          <cell r="S7788" t="str">
            <v>Natural Gas</v>
          </cell>
        </row>
        <row r="7789">
          <cell r="A7789" t="str">
            <v>MD</v>
          </cell>
          <cell r="F7789">
            <v>2021</v>
          </cell>
          <cell r="N7789">
            <v>1129184.814</v>
          </cell>
          <cell r="R7789">
            <v>19000665.453000002</v>
          </cell>
          <cell r="S7789" t="str">
            <v>Natural Gas</v>
          </cell>
        </row>
        <row r="7790">
          <cell r="A7790" t="str">
            <v>MD</v>
          </cell>
          <cell r="F7790">
            <v>2022</v>
          </cell>
          <cell r="N7790">
            <v>989638.75300000003</v>
          </cell>
          <cell r="R7790">
            <v>16652512.003</v>
          </cell>
          <cell r="S7790" t="str">
            <v>Natural Gas</v>
          </cell>
        </row>
        <row r="7791">
          <cell r="A7791" t="str">
            <v>MD</v>
          </cell>
          <cell r="F7791">
            <v>2023</v>
          </cell>
          <cell r="N7791">
            <v>984076.22900000005</v>
          </cell>
          <cell r="R7791">
            <v>16559015.039999999</v>
          </cell>
          <cell r="S7791" t="str">
            <v>Natural Gas</v>
          </cell>
        </row>
        <row r="7792">
          <cell r="A7792" t="str">
            <v>MD</v>
          </cell>
          <cell r="F7792">
            <v>2018</v>
          </cell>
          <cell r="N7792">
            <v>289348.11</v>
          </cell>
          <cell r="R7792">
            <v>4868832.99</v>
          </cell>
          <cell r="S7792" t="str">
            <v>Natural Gas</v>
          </cell>
        </row>
        <row r="7793">
          <cell r="A7793" t="str">
            <v>MD</v>
          </cell>
          <cell r="F7793">
            <v>2019</v>
          </cell>
          <cell r="N7793">
            <v>988214.65</v>
          </cell>
          <cell r="R7793">
            <v>16628632.439999999</v>
          </cell>
          <cell r="S7793" t="str">
            <v>Natural Gas</v>
          </cell>
        </row>
        <row r="7794">
          <cell r="A7794" t="str">
            <v>MD</v>
          </cell>
          <cell r="F7794">
            <v>2020</v>
          </cell>
          <cell r="N7794">
            <v>1116731.74</v>
          </cell>
          <cell r="R7794">
            <v>18791122.420000002</v>
          </cell>
          <cell r="S7794" t="str">
            <v>Natural Gas</v>
          </cell>
        </row>
        <row r="7795">
          <cell r="A7795" t="str">
            <v>MD</v>
          </cell>
          <cell r="F7795">
            <v>2021</v>
          </cell>
          <cell r="N7795">
            <v>1014191.7</v>
          </cell>
          <cell r="R7795">
            <v>17065690.857000001</v>
          </cell>
          <cell r="S7795" t="str">
            <v>Natural Gas</v>
          </cell>
        </row>
        <row r="7796">
          <cell r="A7796" t="str">
            <v>MD</v>
          </cell>
          <cell r="F7796">
            <v>2022</v>
          </cell>
          <cell r="N7796">
            <v>994934.82</v>
          </cell>
          <cell r="R7796">
            <v>16741668.744999999</v>
          </cell>
          <cell r="S7796" t="str">
            <v>Natural Gas</v>
          </cell>
        </row>
        <row r="7797">
          <cell r="A7797" t="str">
            <v>MD</v>
          </cell>
          <cell r="F7797">
            <v>2023</v>
          </cell>
          <cell r="N7797">
            <v>838186.82400000002</v>
          </cell>
          <cell r="R7797">
            <v>14104125.089</v>
          </cell>
          <cell r="S7797" t="str">
            <v>Natural Gas</v>
          </cell>
        </row>
        <row r="7798">
          <cell r="A7798" t="str">
            <v>PA</v>
          </cell>
          <cell r="F7798">
            <v>2022</v>
          </cell>
          <cell r="N7798">
            <v>1189876.713</v>
          </cell>
          <cell r="R7798">
            <v>20021941.101</v>
          </cell>
          <cell r="S7798" t="str">
            <v>Natural Gas</v>
          </cell>
        </row>
        <row r="7799">
          <cell r="A7799" t="str">
            <v>PA</v>
          </cell>
          <cell r="F7799">
            <v>2023</v>
          </cell>
          <cell r="N7799">
            <v>1393777.79</v>
          </cell>
          <cell r="R7799">
            <v>23452974.061999999</v>
          </cell>
          <cell r="S7799" t="str">
            <v>Natural Gas</v>
          </cell>
        </row>
        <row r="7800">
          <cell r="A7800" t="str">
            <v>PA</v>
          </cell>
          <cell r="F7800">
            <v>2022</v>
          </cell>
          <cell r="N7800">
            <v>1319819.358</v>
          </cell>
          <cell r="R7800">
            <v>22208487.344999999</v>
          </cell>
          <cell r="S7800" t="str">
            <v>Natural Gas</v>
          </cell>
        </row>
        <row r="7801">
          <cell r="A7801" t="str">
            <v>PA</v>
          </cell>
          <cell r="F7801">
            <v>2023</v>
          </cell>
          <cell r="N7801">
            <v>1360069.2849999999</v>
          </cell>
          <cell r="R7801">
            <v>22885730.776999999</v>
          </cell>
          <cell r="S7801" t="str">
            <v>Natural Gas</v>
          </cell>
        </row>
        <row r="7802">
          <cell r="A7802" t="str">
            <v>PA</v>
          </cell>
          <cell r="F7802">
            <v>2022</v>
          </cell>
          <cell r="N7802">
            <v>1122755.686</v>
          </cell>
          <cell r="R7802">
            <v>18892460.442000002</v>
          </cell>
          <cell r="S7802" t="str">
            <v>Natural Gas</v>
          </cell>
        </row>
        <row r="7803">
          <cell r="A7803" t="str">
            <v>PA</v>
          </cell>
          <cell r="F7803">
            <v>2023</v>
          </cell>
          <cell r="N7803">
            <v>1330222.6780000001</v>
          </cell>
          <cell r="R7803">
            <v>22383545.181000002</v>
          </cell>
          <cell r="S7803" t="str">
            <v>Natural Gas</v>
          </cell>
        </row>
        <row r="7804">
          <cell r="A7804" t="str">
            <v>PA</v>
          </cell>
          <cell r="F7804">
            <v>2022</v>
          </cell>
          <cell r="N7804">
            <v>1062200.3570000001</v>
          </cell>
          <cell r="R7804">
            <v>17873586.079</v>
          </cell>
          <cell r="S7804" t="str">
            <v>Natural Gas</v>
          </cell>
        </row>
        <row r="7805">
          <cell r="A7805" t="str">
            <v>PA</v>
          </cell>
          <cell r="F7805">
            <v>2023</v>
          </cell>
          <cell r="N7805">
            <v>1099398.405</v>
          </cell>
          <cell r="R7805">
            <v>18499473.125</v>
          </cell>
          <cell r="S7805" t="str">
            <v>Natural Gas</v>
          </cell>
        </row>
        <row r="7806">
          <cell r="A7806" t="str">
            <v>PA</v>
          </cell>
          <cell r="F7806">
            <v>2022</v>
          </cell>
          <cell r="N7806">
            <v>1065737.8640000001</v>
          </cell>
          <cell r="R7806">
            <v>17933101.471999999</v>
          </cell>
          <cell r="S7806" t="str">
            <v>Natural Gas</v>
          </cell>
        </row>
        <row r="7807">
          <cell r="A7807" t="str">
            <v>PA</v>
          </cell>
          <cell r="F7807">
            <v>2023</v>
          </cell>
          <cell r="N7807">
            <v>1106841.023</v>
          </cell>
          <cell r="R7807">
            <v>18624683.420000002</v>
          </cell>
          <cell r="S7807" t="str">
            <v>Natural Gas</v>
          </cell>
        </row>
        <row r="7808">
          <cell r="A7808" t="str">
            <v>PA</v>
          </cell>
          <cell r="F7808">
            <v>2022</v>
          </cell>
          <cell r="N7808">
            <v>1080037.5009999999</v>
          </cell>
          <cell r="R7808">
            <v>18173698.886999998</v>
          </cell>
          <cell r="S7808" t="str">
            <v>Natural Gas</v>
          </cell>
        </row>
        <row r="7809">
          <cell r="A7809" t="str">
            <v>PA</v>
          </cell>
          <cell r="F7809">
            <v>2023</v>
          </cell>
          <cell r="N7809">
            <v>993346.77399999998</v>
          </cell>
          <cell r="R7809">
            <v>16714955.972999999</v>
          </cell>
          <cell r="S7809" t="str">
            <v>Natural Gas</v>
          </cell>
        </row>
        <row r="7810">
          <cell r="A7810" t="str">
            <v>PA</v>
          </cell>
          <cell r="F7810">
            <v>2022</v>
          </cell>
          <cell r="N7810">
            <v>1413036.706</v>
          </cell>
          <cell r="R7810">
            <v>24314812.892999999</v>
          </cell>
          <cell r="S7810" t="str">
            <v>Natural Gas</v>
          </cell>
        </row>
        <row r="7811">
          <cell r="A7811" t="str">
            <v>PA</v>
          </cell>
          <cell r="F7811">
            <v>2023</v>
          </cell>
          <cell r="N7811">
            <v>1314634.304</v>
          </cell>
          <cell r="R7811">
            <v>22621473.855</v>
          </cell>
          <cell r="S7811" t="str">
            <v>Natural Gas</v>
          </cell>
        </row>
        <row r="7812">
          <cell r="A7812" t="str">
            <v>PA</v>
          </cell>
          <cell r="F7812">
            <v>2022</v>
          </cell>
          <cell r="N7812">
            <v>1398921.6669999999</v>
          </cell>
          <cell r="R7812">
            <v>24071859.567000002</v>
          </cell>
          <cell r="S7812" t="str">
            <v>Natural Gas</v>
          </cell>
        </row>
        <row r="7813">
          <cell r="A7813" t="str">
            <v>PA</v>
          </cell>
          <cell r="F7813">
            <v>2023</v>
          </cell>
          <cell r="N7813">
            <v>1345976.0330000001</v>
          </cell>
          <cell r="R7813">
            <v>23160832.318999998</v>
          </cell>
          <cell r="S7813" t="str">
            <v>Natural Gas</v>
          </cell>
        </row>
        <row r="7814">
          <cell r="A7814" t="str">
            <v>PA</v>
          </cell>
          <cell r="F7814">
            <v>2022</v>
          </cell>
          <cell r="N7814">
            <v>1427863.17</v>
          </cell>
          <cell r="R7814">
            <v>24252444.570999999</v>
          </cell>
          <cell r="S7814" t="str">
            <v>Natural Gas</v>
          </cell>
        </row>
        <row r="7815">
          <cell r="A7815" t="str">
            <v>PA</v>
          </cell>
          <cell r="F7815">
            <v>2023</v>
          </cell>
          <cell r="N7815">
            <v>1429863.797</v>
          </cell>
          <cell r="R7815">
            <v>24523049.693999998</v>
          </cell>
          <cell r="S7815" t="str">
            <v>Natural Gas</v>
          </cell>
        </row>
        <row r="7816">
          <cell r="A7816" t="str">
            <v>PA</v>
          </cell>
          <cell r="F7816">
            <v>2022</v>
          </cell>
          <cell r="N7816">
            <v>1453930.8459999999</v>
          </cell>
          <cell r="R7816">
            <v>24706458.044</v>
          </cell>
          <cell r="S7816" t="str">
            <v>Natural Gas</v>
          </cell>
        </row>
        <row r="7817">
          <cell r="A7817" t="str">
            <v>PA</v>
          </cell>
          <cell r="F7817">
            <v>2023</v>
          </cell>
          <cell r="N7817">
            <v>1286035.7080000001</v>
          </cell>
          <cell r="R7817">
            <v>22060496.313000001</v>
          </cell>
          <cell r="S7817" t="str">
            <v>Natural Gas</v>
          </cell>
        </row>
        <row r="7818">
          <cell r="A7818" t="str">
            <v>MA</v>
          </cell>
          <cell r="F7818">
            <v>2018</v>
          </cell>
          <cell r="N7818">
            <v>196811.95300000001</v>
          </cell>
          <cell r="R7818">
            <v>3311768.3629999999</v>
          </cell>
          <cell r="S7818" t="str">
            <v>Natural Gas</v>
          </cell>
        </row>
        <row r="7819">
          <cell r="A7819" t="str">
            <v>MA</v>
          </cell>
          <cell r="F7819">
            <v>2019</v>
          </cell>
          <cell r="N7819">
            <v>129381.159</v>
          </cell>
          <cell r="R7819">
            <v>2177078.2039999999</v>
          </cell>
          <cell r="S7819" t="str">
            <v>Natural Gas</v>
          </cell>
        </row>
        <row r="7820">
          <cell r="A7820" t="str">
            <v>MA</v>
          </cell>
          <cell r="F7820">
            <v>2020</v>
          </cell>
          <cell r="N7820">
            <v>166909.625</v>
          </cell>
          <cell r="R7820">
            <v>2808594.4389999998</v>
          </cell>
          <cell r="S7820" t="str">
            <v>Natural Gas</v>
          </cell>
        </row>
        <row r="7821">
          <cell r="A7821" t="str">
            <v>MA</v>
          </cell>
          <cell r="F7821">
            <v>2021</v>
          </cell>
          <cell r="N7821">
            <v>192390.79800000001</v>
          </cell>
          <cell r="R7821">
            <v>3237343.4240000001</v>
          </cell>
          <cell r="S7821" t="str">
            <v>Natural Gas</v>
          </cell>
        </row>
        <row r="7822">
          <cell r="A7822" t="str">
            <v>MA</v>
          </cell>
          <cell r="F7822">
            <v>2022</v>
          </cell>
          <cell r="N7822">
            <v>141674.24900000001</v>
          </cell>
          <cell r="R7822">
            <v>2383976.2650000001</v>
          </cell>
          <cell r="S7822" t="str">
            <v>Natural Gas</v>
          </cell>
        </row>
        <row r="7823">
          <cell r="A7823" t="str">
            <v>MA</v>
          </cell>
          <cell r="F7823">
            <v>2023</v>
          </cell>
          <cell r="N7823">
            <v>169799.74299999999</v>
          </cell>
          <cell r="R7823">
            <v>2857207.6069999998</v>
          </cell>
          <cell r="S7823" t="str">
            <v>Natural Gas</v>
          </cell>
        </row>
        <row r="7824">
          <cell r="A7824" t="str">
            <v>MA</v>
          </cell>
          <cell r="F7824">
            <v>2018</v>
          </cell>
          <cell r="N7824">
            <v>154817.35200000001</v>
          </cell>
          <cell r="R7824">
            <v>2605121.8569999998</v>
          </cell>
          <cell r="S7824" t="str">
            <v>Natural Gas</v>
          </cell>
        </row>
        <row r="7825">
          <cell r="A7825" t="str">
            <v>MA</v>
          </cell>
          <cell r="F7825">
            <v>2019</v>
          </cell>
          <cell r="N7825">
            <v>105781.393</v>
          </cell>
          <cell r="R7825">
            <v>1779975.548</v>
          </cell>
          <cell r="S7825" t="str">
            <v>Natural Gas</v>
          </cell>
        </row>
        <row r="7826">
          <cell r="A7826" t="str">
            <v>MA</v>
          </cell>
          <cell r="F7826">
            <v>2020</v>
          </cell>
          <cell r="N7826">
            <v>200974.266</v>
          </cell>
          <cell r="R7826">
            <v>3381769.9010000001</v>
          </cell>
          <cell r="S7826" t="str">
            <v>Natural Gas</v>
          </cell>
        </row>
        <row r="7827">
          <cell r="A7827" t="str">
            <v>MA</v>
          </cell>
          <cell r="F7827">
            <v>2021</v>
          </cell>
          <cell r="N7827">
            <v>129725.83</v>
          </cell>
          <cell r="R7827">
            <v>2182883.8820000002</v>
          </cell>
          <cell r="S7827" t="str">
            <v>Natural Gas</v>
          </cell>
        </row>
        <row r="7828">
          <cell r="A7828" t="str">
            <v>MA</v>
          </cell>
          <cell r="F7828">
            <v>2022</v>
          </cell>
          <cell r="N7828">
            <v>102971.856</v>
          </cell>
          <cell r="R7828">
            <v>1732694.7849999999</v>
          </cell>
          <cell r="S7828" t="str">
            <v>Natural Gas</v>
          </cell>
        </row>
        <row r="7829">
          <cell r="A7829" t="str">
            <v>MA</v>
          </cell>
          <cell r="F7829">
            <v>2023</v>
          </cell>
          <cell r="N7829">
            <v>135997.024</v>
          </cell>
          <cell r="R7829">
            <v>2288416.4249999998</v>
          </cell>
          <cell r="S7829" t="str">
            <v>Natural Gas</v>
          </cell>
        </row>
        <row r="7830">
          <cell r="A7830" t="str">
            <v>PA</v>
          </cell>
          <cell r="F7830">
            <v>2022</v>
          </cell>
          <cell r="N7830">
            <v>1277492.3570000001</v>
          </cell>
          <cell r="R7830">
            <v>21496296.511999998</v>
          </cell>
          <cell r="S7830" t="str">
            <v>Natural Gas</v>
          </cell>
        </row>
        <row r="7831">
          <cell r="A7831" t="str">
            <v>PA</v>
          </cell>
          <cell r="F7831">
            <v>2023</v>
          </cell>
          <cell r="N7831">
            <v>1332547.9850000001</v>
          </cell>
          <cell r="R7831">
            <v>22422731.274999999</v>
          </cell>
          <cell r="S7831" t="str">
            <v>Natural Gas</v>
          </cell>
        </row>
        <row r="7832">
          <cell r="A7832" t="str">
            <v>PA</v>
          </cell>
          <cell r="F7832">
            <v>2022</v>
          </cell>
          <cell r="N7832">
            <v>1237864.9310000001</v>
          </cell>
          <cell r="R7832">
            <v>20829442.423999999</v>
          </cell>
          <cell r="S7832" t="str">
            <v>Natural Gas</v>
          </cell>
        </row>
        <row r="7833">
          <cell r="A7833" t="str">
            <v>PA</v>
          </cell>
          <cell r="F7833">
            <v>2023</v>
          </cell>
          <cell r="N7833">
            <v>1331642.4269999999</v>
          </cell>
          <cell r="R7833">
            <v>22407492.822000001</v>
          </cell>
          <cell r="S7833" t="str">
            <v>Natural Gas</v>
          </cell>
        </row>
        <row r="7834">
          <cell r="A7834" t="str">
            <v>PA</v>
          </cell>
          <cell r="F7834">
            <v>2022</v>
          </cell>
          <cell r="N7834">
            <v>1152050.0290000001</v>
          </cell>
          <cell r="R7834">
            <v>19385509.859999999</v>
          </cell>
          <cell r="S7834" t="str">
            <v>Natural Gas</v>
          </cell>
        </row>
        <row r="7835">
          <cell r="A7835" t="str">
            <v>PA</v>
          </cell>
          <cell r="F7835">
            <v>2023</v>
          </cell>
          <cell r="N7835">
            <v>1226872.754</v>
          </cell>
          <cell r="R7835">
            <v>20644469.497000001</v>
          </cell>
          <cell r="S7835" t="str">
            <v>Natural Gas</v>
          </cell>
        </row>
        <row r="7836">
          <cell r="A7836" t="str">
            <v>PA</v>
          </cell>
          <cell r="F7836">
            <v>2022</v>
          </cell>
          <cell r="N7836">
            <v>1632227.307</v>
          </cell>
          <cell r="R7836">
            <v>27465761.568999998</v>
          </cell>
          <cell r="S7836" t="str">
            <v>Natural Gas</v>
          </cell>
        </row>
        <row r="7837">
          <cell r="A7837" t="str">
            <v>PA</v>
          </cell>
          <cell r="F7837">
            <v>2023</v>
          </cell>
          <cell r="N7837">
            <v>1584743.003</v>
          </cell>
          <cell r="R7837">
            <v>26666341.302000001</v>
          </cell>
          <cell r="S7837" t="str">
            <v>Natural Gas</v>
          </cell>
        </row>
      </sheetData>
      <sheetData sheetId="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uctions/Auction-Results/Prices-Volume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uctions/Auction-Results/Prices-Volumes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nyserda.ny.gov/Energy-Prices/Electricity/Monthly-Avg-Electricity-Residentia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llowance-tracking/allowance-distribution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sites/default/files/Uploads/Design-Archive/2016-Review/Adjustments/TABA_Announcement_2021-03-15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sites/default/files/Uploads/Allowance-Tracking/2023_Allowance-Distribution.xls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ggi.org/auctions/market-monitor-reports" TargetMode="External"/><Relationship Id="rId1" Type="http://schemas.openxmlformats.org/officeDocument/2006/relationships/hyperlink" Target="https://www.rggi.org/auctions/market-monitor-reports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uctions/market-monitor-reports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uctions/market-monitor-reports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ggi.org/auctions/auction-results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workbookViewId="0">
      <selection activeCell="C54" sqref="C54:D63"/>
    </sheetView>
  </sheetViews>
  <sheetFormatPr defaultRowHeight="14.25" x14ac:dyDescent="0.45"/>
  <cols>
    <col min="1" max="1" width="7.86328125" customWidth="1"/>
    <col min="2" max="2" width="10.53125" bestFit="1" customWidth="1"/>
    <col min="3" max="3" width="8.33203125" customWidth="1"/>
    <col min="4" max="4" width="7.86328125" customWidth="1"/>
    <col min="5" max="5" width="9.6640625" style="4" bestFit="1" customWidth="1"/>
    <col min="6" max="6" width="11.1328125" style="4" bestFit="1" customWidth="1"/>
    <col min="7" max="7" width="11.46484375" style="4" bestFit="1" customWidth="1"/>
    <col min="8" max="8" width="10.1328125" style="6" bestFit="1" customWidth="1"/>
    <col min="9" max="9" width="8.33203125" style="6" customWidth="1"/>
    <col min="10" max="10" width="10.1328125" style="6" bestFit="1" customWidth="1"/>
    <col min="11" max="11" width="11.1328125" style="6" bestFit="1" customWidth="1"/>
    <col min="12" max="12" width="6" customWidth="1"/>
    <col min="13" max="13" width="10.46484375" bestFit="1" customWidth="1"/>
    <col min="14" max="14" width="11.46484375" customWidth="1"/>
    <col min="15" max="15" width="12" bestFit="1" customWidth="1"/>
    <col min="16" max="16" width="11.1328125" bestFit="1" customWidth="1"/>
    <col min="17" max="17" width="11.46484375" bestFit="1" customWidth="1"/>
  </cols>
  <sheetData>
    <row r="1" spans="1:18" x14ac:dyDescent="0.45">
      <c r="A1" s="9" t="s">
        <v>23</v>
      </c>
      <c r="B1" s="9"/>
      <c r="C1" s="9"/>
      <c r="D1" s="9"/>
      <c r="E1" s="10"/>
      <c r="F1" s="10"/>
      <c r="G1" s="10"/>
      <c r="H1" s="11"/>
      <c r="I1" s="11"/>
      <c r="J1" s="11"/>
      <c r="K1" s="11"/>
      <c r="L1" s="9"/>
    </row>
    <row r="2" spans="1:18" x14ac:dyDescent="0.45">
      <c r="A2" s="12" t="s">
        <v>12</v>
      </c>
      <c r="B2" s="12"/>
      <c r="C2" s="12"/>
      <c r="D2" s="12"/>
      <c r="E2" s="13"/>
      <c r="F2" s="13"/>
      <c r="G2" s="13"/>
      <c r="H2" s="14"/>
      <c r="I2" s="14"/>
      <c r="J2" s="14"/>
      <c r="K2" s="14"/>
      <c r="L2" s="9"/>
    </row>
    <row r="3" spans="1:18" x14ac:dyDescent="0.45">
      <c r="A3" s="12" t="s">
        <v>13</v>
      </c>
      <c r="B3" s="12"/>
      <c r="C3" s="12"/>
      <c r="D3" s="12"/>
      <c r="E3" s="13"/>
      <c r="F3" s="13"/>
      <c r="G3" s="13"/>
      <c r="H3" s="14"/>
      <c r="I3" s="14"/>
      <c r="J3" s="14"/>
      <c r="K3" s="14"/>
      <c r="L3" s="9"/>
    </row>
    <row r="4" spans="1:18" x14ac:dyDescent="0.45">
      <c r="A4" s="9"/>
      <c r="B4" s="9"/>
      <c r="C4" s="9"/>
      <c r="D4" s="9"/>
      <c r="E4" s="10"/>
      <c r="F4" s="10"/>
      <c r="G4" s="10"/>
      <c r="H4" s="11"/>
      <c r="I4" s="11"/>
      <c r="J4" s="11"/>
      <c r="K4" s="11"/>
      <c r="L4" s="9"/>
    </row>
    <row r="5" spans="1:18" x14ac:dyDescent="0.45">
      <c r="A5" s="15"/>
      <c r="B5" s="15"/>
      <c r="C5" s="15"/>
      <c r="D5" s="15" t="s">
        <v>9</v>
      </c>
      <c r="E5" s="113" t="s">
        <v>21</v>
      </c>
      <c r="F5" s="113"/>
      <c r="G5" s="113"/>
      <c r="H5" s="112" t="s">
        <v>4</v>
      </c>
      <c r="I5" s="112"/>
      <c r="J5" s="112"/>
      <c r="K5" s="112"/>
      <c r="L5" s="15"/>
      <c r="M5" s="15" t="s">
        <v>50</v>
      </c>
      <c r="N5" s="15" t="s">
        <v>9</v>
      </c>
      <c r="O5" s="15" t="s">
        <v>52</v>
      </c>
      <c r="P5" s="15" t="s">
        <v>55</v>
      </c>
      <c r="Q5" s="15" t="s">
        <v>17</v>
      </c>
    </row>
    <row r="6" spans="1:18" x14ac:dyDescent="0.45">
      <c r="A6" s="16"/>
      <c r="B6" s="16"/>
      <c r="C6" s="16" t="s">
        <v>1</v>
      </c>
      <c r="D6" s="16" t="s">
        <v>10</v>
      </c>
      <c r="E6" s="17"/>
      <c r="F6" s="17"/>
      <c r="G6" s="17"/>
      <c r="H6" s="18" t="s">
        <v>7</v>
      </c>
      <c r="I6" s="18" t="s">
        <v>5</v>
      </c>
      <c r="J6" s="18" t="s">
        <v>8</v>
      </c>
      <c r="K6" s="18" t="s">
        <v>17</v>
      </c>
      <c r="L6" s="16" t="s">
        <v>14</v>
      </c>
      <c r="M6" s="16" t="s">
        <v>17</v>
      </c>
      <c r="N6" s="16" t="s">
        <v>10</v>
      </c>
      <c r="O6" s="16" t="s">
        <v>53</v>
      </c>
      <c r="P6" s="16" t="s">
        <v>17</v>
      </c>
      <c r="Q6" s="16" t="s">
        <v>73</v>
      </c>
      <c r="R6" s="30" t="s">
        <v>71</v>
      </c>
    </row>
    <row r="7" spans="1:18" x14ac:dyDescent="0.45">
      <c r="A7" s="19" t="s">
        <v>0</v>
      </c>
      <c r="B7" s="19" t="s">
        <v>22</v>
      </c>
      <c r="C7" s="19" t="s">
        <v>2</v>
      </c>
      <c r="D7" s="19" t="s">
        <v>11</v>
      </c>
      <c r="E7" s="20" t="s">
        <v>3</v>
      </c>
      <c r="F7" s="20" t="s">
        <v>19</v>
      </c>
      <c r="G7" s="20" t="s">
        <v>20</v>
      </c>
      <c r="H7" s="21" t="s">
        <v>8</v>
      </c>
      <c r="I7" s="21" t="s">
        <v>6</v>
      </c>
      <c r="J7" s="21" t="s">
        <v>16</v>
      </c>
      <c r="K7" s="21" t="s">
        <v>18</v>
      </c>
      <c r="L7" s="19" t="s">
        <v>15</v>
      </c>
      <c r="M7" s="19" t="s">
        <v>29</v>
      </c>
      <c r="N7" s="19" t="s">
        <v>51</v>
      </c>
      <c r="O7" s="19" t="s">
        <v>54</v>
      </c>
      <c r="P7" s="19" t="s">
        <v>29</v>
      </c>
      <c r="Q7" s="19" t="s">
        <v>74</v>
      </c>
      <c r="R7" s="30" t="s">
        <v>72</v>
      </c>
    </row>
    <row r="8" spans="1:18" x14ac:dyDescent="0.45">
      <c r="A8" s="2">
        <v>1</v>
      </c>
      <c r="B8" s="3">
        <v>39716</v>
      </c>
      <c r="C8" s="2"/>
      <c r="D8" s="2"/>
      <c r="E8" s="5">
        <v>3.07</v>
      </c>
      <c r="F8" s="5"/>
      <c r="G8" s="5"/>
      <c r="H8" s="7"/>
      <c r="I8" s="7"/>
      <c r="J8" s="7"/>
      <c r="K8" s="7"/>
      <c r="L8" s="2"/>
    </row>
    <row r="9" spans="1:18" x14ac:dyDescent="0.45">
      <c r="A9" s="2">
        <v>2</v>
      </c>
      <c r="B9" s="3">
        <v>39799</v>
      </c>
      <c r="C9" s="2"/>
      <c r="D9" s="2"/>
      <c r="E9" s="5">
        <v>3.38</v>
      </c>
      <c r="F9" s="5"/>
      <c r="G9" s="5"/>
      <c r="H9" s="7"/>
      <c r="I9" s="7"/>
      <c r="J9" s="7"/>
      <c r="K9" s="7"/>
      <c r="L9" s="2"/>
    </row>
    <row r="10" spans="1:18" x14ac:dyDescent="0.45">
      <c r="A10" s="2">
        <v>3</v>
      </c>
      <c r="B10" s="3">
        <v>39890</v>
      </c>
      <c r="C10" s="2"/>
      <c r="D10" s="2"/>
      <c r="E10" s="5">
        <v>3.51</v>
      </c>
      <c r="F10" s="5"/>
      <c r="G10" s="5"/>
      <c r="H10" s="7"/>
      <c r="I10" s="7"/>
      <c r="J10" s="7"/>
      <c r="K10" s="7"/>
      <c r="L10" s="2"/>
    </row>
    <row r="11" spans="1:18" x14ac:dyDescent="0.45">
      <c r="A11" s="2">
        <v>4</v>
      </c>
      <c r="B11" s="3">
        <v>39981</v>
      </c>
      <c r="C11" s="2"/>
      <c r="D11" s="2"/>
      <c r="E11" s="5">
        <v>3.23</v>
      </c>
      <c r="F11" s="5"/>
      <c r="G11" s="5"/>
      <c r="H11" s="7"/>
      <c r="I11" s="7"/>
      <c r="J11" s="7"/>
      <c r="K11" s="7"/>
      <c r="L11" s="2"/>
    </row>
    <row r="12" spans="1:18" x14ac:dyDescent="0.45">
      <c r="A12" s="2">
        <v>5</v>
      </c>
      <c r="B12" s="3">
        <v>40065</v>
      </c>
      <c r="C12" s="2"/>
      <c r="D12" s="2"/>
      <c r="E12" s="5">
        <v>2.19</v>
      </c>
      <c r="F12" s="5"/>
      <c r="G12" s="5"/>
      <c r="H12" s="7"/>
      <c r="I12" s="7"/>
      <c r="J12" s="7"/>
      <c r="K12" s="7"/>
      <c r="L12" s="2"/>
    </row>
    <row r="13" spans="1:18" x14ac:dyDescent="0.45">
      <c r="A13" s="2">
        <v>6</v>
      </c>
      <c r="B13" s="3">
        <v>40149</v>
      </c>
      <c r="C13" s="2"/>
      <c r="D13" s="2"/>
      <c r="E13" s="5">
        <v>2.0499999999999998</v>
      </c>
      <c r="F13" s="5"/>
      <c r="G13" s="5"/>
      <c r="H13" s="7"/>
      <c r="I13" s="7"/>
      <c r="J13" s="7"/>
      <c r="K13" s="7"/>
      <c r="L13" s="2"/>
    </row>
    <row r="14" spans="1:18" x14ac:dyDescent="0.45">
      <c r="A14" s="2">
        <v>7</v>
      </c>
      <c r="B14" s="3">
        <v>40247</v>
      </c>
      <c r="C14" s="2"/>
      <c r="D14" s="2"/>
      <c r="E14" s="5">
        <v>2.0699999999999998</v>
      </c>
      <c r="F14" s="5"/>
      <c r="G14" s="5"/>
      <c r="H14" s="7"/>
      <c r="I14" s="7"/>
      <c r="J14" s="7"/>
      <c r="K14" s="7"/>
      <c r="L14" s="2"/>
    </row>
    <row r="15" spans="1:18" x14ac:dyDescent="0.45">
      <c r="A15" s="2">
        <v>8</v>
      </c>
      <c r="B15" s="3">
        <v>40338</v>
      </c>
      <c r="C15" s="2"/>
      <c r="D15" s="2"/>
      <c r="E15" s="5">
        <v>1.88</v>
      </c>
      <c r="F15" s="5"/>
      <c r="G15" s="5"/>
      <c r="H15" s="7"/>
      <c r="I15" s="7"/>
      <c r="J15" s="7"/>
      <c r="K15" s="7"/>
      <c r="L15" s="2"/>
    </row>
    <row r="16" spans="1:18" x14ac:dyDescent="0.45">
      <c r="A16" s="2">
        <v>9</v>
      </c>
      <c r="B16" s="3">
        <v>40429</v>
      </c>
      <c r="C16" s="2"/>
      <c r="D16" s="2"/>
      <c r="E16" s="5">
        <v>1.86</v>
      </c>
      <c r="F16" s="5"/>
      <c r="G16" s="5"/>
      <c r="H16" s="7"/>
      <c r="I16" s="7"/>
      <c r="J16" s="7"/>
      <c r="K16" s="7"/>
      <c r="L16" s="2"/>
    </row>
    <row r="17" spans="1:18" x14ac:dyDescent="0.45">
      <c r="A17" s="2">
        <v>10</v>
      </c>
      <c r="B17" s="3">
        <v>40513</v>
      </c>
      <c r="C17" s="2"/>
      <c r="D17" s="2"/>
      <c r="E17" s="5">
        <v>1.86</v>
      </c>
      <c r="F17" s="5"/>
      <c r="G17" s="5"/>
      <c r="H17" s="7"/>
      <c r="I17" s="7"/>
      <c r="J17" s="7"/>
      <c r="K17" s="7"/>
      <c r="L17" s="2"/>
    </row>
    <row r="18" spans="1:18" x14ac:dyDescent="0.45">
      <c r="A18" s="2">
        <v>11</v>
      </c>
      <c r="B18" s="3">
        <v>40611</v>
      </c>
      <c r="C18" s="2"/>
      <c r="D18" s="2"/>
      <c r="E18" s="5">
        <v>1.89</v>
      </c>
      <c r="F18" s="5"/>
      <c r="G18" s="5"/>
      <c r="H18" s="7"/>
      <c r="I18" s="7"/>
      <c r="J18" s="7"/>
      <c r="K18" s="7"/>
      <c r="L18" s="2"/>
    </row>
    <row r="19" spans="1:18" x14ac:dyDescent="0.45">
      <c r="A19" s="2">
        <v>12</v>
      </c>
      <c r="B19" s="3">
        <v>40702</v>
      </c>
      <c r="C19" s="2"/>
      <c r="D19" s="2"/>
      <c r="E19" s="5">
        <v>1.89</v>
      </c>
      <c r="F19" s="5"/>
      <c r="G19" s="5"/>
      <c r="H19" s="7"/>
      <c r="I19" s="7"/>
      <c r="J19" s="7"/>
      <c r="K19" s="7"/>
      <c r="L19" s="2"/>
    </row>
    <row r="20" spans="1:18" x14ac:dyDescent="0.45">
      <c r="A20" s="2">
        <v>13</v>
      </c>
      <c r="B20" s="3">
        <v>40793</v>
      </c>
      <c r="C20" s="2"/>
      <c r="D20" s="2"/>
      <c r="E20" s="5">
        <v>1.89</v>
      </c>
      <c r="F20" s="5"/>
      <c r="G20" s="5"/>
      <c r="H20" s="7"/>
      <c r="I20" s="7"/>
      <c r="J20" s="7"/>
      <c r="K20" s="7"/>
      <c r="L20" s="2"/>
    </row>
    <row r="21" spans="1:18" x14ac:dyDescent="0.45">
      <c r="A21" s="2">
        <v>14</v>
      </c>
      <c r="B21" s="3">
        <v>40886</v>
      </c>
      <c r="C21" s="2">
        <v>38</v>
      </c>
      <c r="D21" s="2">
        <v>0.63</v>
      </c>
      <c r="E21" s="5">
        <v>1.89</v>
      </c>
      <c r="F21" s="5">
        <v>1.89</v>
      </c>
      <c r="G21" s="5">
        <v>5</v>
      </c>
      <c r="H21" s="7">
        <v>0.99</v>
      </c>
      <c r="I21" s="7">
        <v>0.99</v>
      </c>
      <c r="J21" s="7">
        <v>0.86</v>
      </c>
      <c r="K21" s="7">
        <v>0.97</v>
      </c>
      <c r="L21" s="2">
        <v>2332</v>
      </c>
    </row>
    <row r="22" spans="1:18" x14ac:dyDescent="0.45">
      <c r="A22" s="2">
        <v>15</v>
      </c>
      <c r="B22" s="3">
        <v>40982</v>
      </c>
      <c r="C22" s="2">
        <v>20</v>
      </c>
      <c r="D22" s="2">
        <v>0.62</v>
      </c>
      <c r="E22" s="5">
        <v>1.93</v>
      </c>
      <c r="F22" s="5">
        <v>1.93</v>
      </c>
      <c r="G22" s="5">
        <v>5.36</v>
      </c>
      <c r="H22" s="7">
        <v>0.62</v>
      </c>
      <c r="I22" s="7">
        <v>0.99</v>
      </c>
      <c r="J22" s="7">
        <v>0.87</v>
      </c>
      <c r="K22" s="7">
        <v>0.9</v>
      </c>
      <c r="L22" s="2">
        <v>2138</v>
      </c>
    </row>
    <row r="23" spans="1:18" x14ac:dyDescent="0.45">
      <c r="A23" s="2">
        <v>16</v>
      </c>
      <c r="B23" s="3">
        <v>41066</v>
      </c>
      <c r="C23" s="2">
        <v>24</v>
      </c>
      <c r="D23" s="2">
        <v>0.56999999999999995</v>
      </c>
      <c r="E23" s="5">
        <v>1.93</v>
      </c>
      <c r="F23" s="5">
        <v>1.93</v>
      </c>
      <c r="G23" s="5">
        <v>6.14</v>
      </c>
      <c r="H23" s="7">
        <v>0.95</v>
      </c>
      <c r="I23" s="7">
        <v>0.95</v>
      </c>
      <c r="J23" s="7">
        <v>0.87</v>
      </c>
      <c r="K23" s="7">
        <v>0.9</v>
      </c>
      <c r="L23" s="2">
        <v>2046</v>
      </c>
    </row>
    <row r="24" spans="1:18" x14ac:dyDescent="0.45">
      <c r="A24" s="2">
        <v>17</v>
      </c>
      <c r="B24" s="3">
        <v>41157</v>
      </c>
      <c r="C24" s="2">
        <v>22</v>
      </c>
      <c r="D24" s="2">
        <v>0.65</v>
      </c>
      <c r="E24" s="5">
        <v>1.93</v>
      </c>
      <c r="F24" s="5">
        <v>1.93</v>
      </c>
      <c r="G24" s="5">
        <v>6.51</v>
      </c>
      <c r="H24" s="7">
        <v>1</v>
      </c>
      <c r="I24" s="7">
        <v>1</v>
      </c>
      <c r="J24" s="7">
        <v>0.88</v>
      </c>
      <c r="K24" s="7">
        <v>0.92</v>
      </c>
      <c r="L24" s="2">
        <v>1703</v>
      </c>
    </row>
    <row r="25" spans="1:18" x14ac:dyDescent="0.45">
      <c r="A25" s="2">
        <v>18</v>
      </c>
      <c r="B25" s="3">
        <v>41248</v>
      </c>
      <c r="C25" s="2">
        <v>29</v>
      </c>
      <c r="D25" s="2">
        <v>0.53</v>
      </c>
      <c r="E25" s="5">
        <v>1.93</v>
      </c>
      <c r="F25" s="5">
        <v>1.93</v>
      </c>
      <c r="G25" s="5">
        <v>5.14</v>
      </c>
      <c r="H25" s="7">
        <v>1</v>
      </c>
      <c r="I25" s="7">
        <v>1</v>
      </c>
      <c r="J25" s="7">
        <v>0.88</v>
      </c>
      <c r="K25" s="7">
        <v>0.94</v>
      </c>
      <c r="L25" s="2">
        <v>1938</v>
      </c>
      <c r="R25" s="31">
        <f>AVERAGE(E22:E25)</f>
        <v>1.93</v>
      </c>
    </row>
    <row r="26" spans="1:18" x14ac:dyDescent="0.45">
      <c r="A26" s="2">
        <v>19</v>
      </c>
      <c r="B26" s="3">
        <v>41346</v>
      </c>
      <c r="C26" s="2">
        <v>43</v>
      </c>
      <c r="D26" s="2">
        <v>2.2000000000000002</v>
      </c>
      <c r="E26" s="5">
        <v>2.8</v>
      </c>
      <c r="F26" s="5">
        <v>1.98</v>
      </c>
      <c r="G26" s="5">
        <v>5.03</v>
      </c>
      <c r="H26" s="7">
        <v>0.69</v>
      </c>
      <c r="I26" s="7">
        <v>0.72</v>
      </c>
      <c r="J26" s="7">
        <v>0.88</v>
      </c>
      <c r="K26" s="7">
        <v>0.9</v>
      </c>
      <c r="L26" s="2">
        <v>638</v>
      </c>
    </row>
    <row r="27" spans="1:18" x14ac:dyDescent="0.45">
      <c r="A27" s="2">
        <v>20</v>
      </c>
      <c r="B27" s="3">
        <v>41430</v>
      </c>
      <c r="C27" s="2">
        <v>47</v>
      </c>
      <c r="D27" s="2">
        <v>2.1</v>
      </c>
      <c r="E27" s="5">
        <v>3.21</v>
      </c>
      <c r="F27" s="5">
        <v>1.98</v>
      </c>
      <c r="G27" s="5">
        <v>5.55</v>
      </c>
      <c r="H27" s="7">
        <v>0.68</v>
      </c>
      <c r="I27" s="7">
        <v>0.8</v>
      </c>
      <c r="J27" s="7">
        <v>0.86</v>
      </c>
      <c r="K27" s="7">
        <v>0.86</v>
      </c>
      <c r="L27" s="2">
        <v>565</v>
      </c>
    </row>
    <row r="28" spans="1:18" x14ac:dyDescent="0.45">
      <c r="A28" s="2">
        <v>21</v>
      </c>
      <c r="B28" s="3">
        <v>41521</v>
      </c>
      <c r="C28" s="2">
        <v>42</v>
      </c>
      <c r="D28" s="8">
        <v>2</v>
      </c>
      <c r="E28" s="5">
        <v>2.67</v>
      </c>
      <c r="F28" s="5">
        <v>1.98</v>
      </c>
      <c r="G28" s="5">
        <v>12.85</v>
      </c>
      <c r="H28" s="7">
        <v>0.53</v>
      </c>
      <c r="I28" s="7">
        <v>0.54</v>
      </c>
      <c r="J28" s="7">
        <v>0.84</v>
      </c>
      <c r="K28" s="7">
        <v>0.82</v>
      </c>
      <c r="L28" s="2">
        <v>635</v>
      </c>
    </row>
    <row r="29" spans="1:18" x14ac:dyDescent="0.45">
      <c r="A29" s="2">
        <v>22</v>
      </c>
      <c r="B29" s="3">
        <v>41612</v>
      </c>
      <c r="C29" s="2">
        <v>49</v>
      </c>
      <c r="D29" s="2">
        <v>2.7</v>
      </c>
      <c r="E29" s="5">
        <v>3</v>
      </c>
      <c r="F29" s="5">
        <v>1.98</v>
      </c>
      <c r="G29" s="5">
        <v>12</v>
      </c>
      <c r="H29" s="7">
        <v>0.43</v>
      </c>
      <c r="I29" s="7">
        <v>0.53</v>
      </c>
      <c r="J29" s="7">
        <v>0.81</v>
      </c>
      <c r="K29" s="7">
        <v>0.77</v>
      </c>
      <c r="L29" s="2">
        <v>557</v>
      </c>
      <c r="R29" s="31">
        <f>AVERAGE(E26:E29)</f>
        <v>2.92</v>
      </c>
    </row>
    <row r="30" spans="1:18" x14ac:dyDescent="0.45">
      <c r="A30" s="2">
        <v>23</v>
      </c>
      <c r="B30" s="3">
        <v>41705</v>
      </c>
      <c r="C30" s="2">
        <v>45</v>
      </c>
      <c r="D30" s="2">
        <v>3.1</v>
      </c>
      <c r="E30" s="5">
        <v>4</v>
      </c>
      <c r="F30" s="5">
        <v>2</v>
      </c>
      <c r="G30" s="5">
        <v>11.85</v>
      </c>
      <c r="H30" s="7">
        <v>0.45</v>
      </c>
      <c r="I30" s="7">
        <v>0.65</v>
      </c>
      <c r="J30" s="7">
        <v>0.78</v>
      </c>
      <c r="K30" s="7">
        <v>0.74</v>
      </c>
      <c r="L30" s="2">
        <v>487</v>
      </c>
      <c r="M30" s="22">
        <v>18491350</v>
      </c>
      <c r="N30" s="8">
        <v>2.5</v>
      </c>
      <c r="O30" s="22">
        <v>5000000</v>
      </c>
      <c r="P30" s="22">
        <f>M30+O30</f>
        <v>23491350</v>
      </c>
    </row>
    <row r="31" spans="1:18" x14ac:dyDescent="0.45">
      <c r="A31" s="2">
        <v>24</v>
      </c>
      <c r="B31" s="3">
        <v>41794</v>
      </c>
      <c r="C31" s="2">
        <v>43</v>
      </c>
      <c r="D31" s="2">
        <v>2.9</v>
      </c>
      <c r="E31" s="5">
        <v>5.0199999999999996</v>
      </c>
      <c r="F31" s="5">
        <v>2</v>
      </c>
      <c r="G31" s="5">
        <v>19.27</v>
      </c>
      <c r="H31" s="7">
        <v>0.55000000000000004</v>
      </c>
      <c r="I31" s="7">
        <v>0.72</v>
      </c>
      <c r="J31" s="7">
        <v>0.78</v>
      </c>
      <c r="K31" s="7">
        <v>0.77</v>
      </c>
      <c r="L31" s="2">
        <v>536</v>
      </c>
      <c r="M31" s="22">
        <v>18062384</v>
      </c>
      <c r="N31" s="8">
        <v>2.9</v>
      </c>
      <c r="O31" s="22">
        <v>0</v>
      </c>
      <c r="P31" s="22">
        <f t="shared" ref="P31:P34" si="0">M31+O31</f>
        <v>18062384</v>
      </c>
    </row>
    <row r="32" spans="1:18" x14ac:dyDescent="0.45">
      <c r="A32" s="2">
        <v>25</v>
      </c>
      <c r="B32" s="3">
        <v>41887</v>
      </c>
      <c r="C32" s="2">
        <v>43</v>
      </c>
      <c r="D32" s="2">
        <v>2.5</v>
      </c>
      <c r="E32" s="5">
        <v>4.88</v>
      </c>
      <c r="F32" s="5">
        <v>2</v>
      </c>
      <c r="G32" s="5">
        <v>7.35</v>
      </c>
      <c r="H32" s="7">
        <v>0.66</v>
      </c>
      <c r="I32" s="7">
        <v>0.8</v>
      </c>
      <c r="J32" s="7">
        <v>0.78</v>
      </c>
      <c r="K32" s="7">
        <v>0.8</v>
      </c>
      <c r="L32" s="2">
        <v>604</v>
      </c>
      <c r="M32" s="22">
        <v>17998687</v>
      </c>
      <c r="N32" s="27">
        <v>2.5</v>
      </c>
      <c r="O32" s="22">
        <v>0</v>
      </c>
      <c r="P32" s="22">
        <f t="shared" si="0"/>
        <v>17998687</v>
      </c>
    </row>
    <row r="33" spans="1:18" x14ac:dyDescent="0.45">
      <c r="A33" s="2">
        <v>26</v>
      </c>
      <c r="B33" s="3">
        <v>41978</v>
      </c>
      <c r="C33" s="2">
        <v>50</v>
      </c>
      <c r="D33" s="2">
        <v>2.5</v>
      </c>
      <c r="E33" s="5">
        <v>5.21</v>
      </c>
      <c r="F33" s="5">
        <v>2</v>
      </c>
      <c r="G33" s="5">
        <v>12.2</v>
      </c>
      <c r="H33" s="7">
        <v>0.88</v>
      </c>
      <c r="I33" s="7">
        <v>0.71</v>
      </c>
      <c r="J33" s="7">
        <v>0.78</v>
      </c>
      <c r="K33" s="7">
        <v>0.81</v>
      </c>
      <c r="L33" s="2">
        <v>567</v>
      </c>
      <c r="M33" s="22">
        <v>18198685</v>
      </c>
      <c r="N33" s="8">
        <v>2.5</v>
      </c>
      <c r="O33" s="22">
        <v>0</v>
      </c>
      <c r="P33" s="22">
        <f t="shared" si="0"/>
        <v>18198685</v>
      </c>
      <c r="R33" s="31">
        <f>AVERAGE(E30:E33)</f>
        <v>4.7774999999999999</v>
      </c>
    </row>
    <row r="34" spans="1:18" x14ac:dyDescent="0.45">
      <c r="A34" s="2">
        <v>27</v>
      </c>
      <c r="B34" s="3">
        <v>42076</v>
      </c>
      <c r="C34" s="2">
        <v>45</v>
      </c>
      <c r="D34" s="2">
        <v>2.8</v>
      </c>
      <c r="E34" s="5">
        <v>5.41</v>
      </c>
      <c r="F34" s="5">
        <v>2.0499999999999998</v>
      </c>
      <c r="G34" s="5">
        <v>12.5</v>
      </c>
      <c r="H34" s="7">
        <v>1</v>
      </c>
      <c r="I34" s="7">
        <v>0.66</v>
      </c>
      <c r="J34" s="7">
        <v>0.78</v>
      </c>
      <c r="K34" s="7">
        <v>0.62</v>
      </c>
      <c r="L34" s="2">
        <v>621</v>
      </c>
      <c r="M34" s="22">
        <v>15272670</v>
      </c>
      <c r="N34" s="8">
        <f>D34</f>
        <v>2.8</v>
      </c>
      <c r="O34" s="22">
        <v>0</v>
      </c>
      <c r="P34" s="22">
        <f t="shared" si="0"/>
        <v>15272670</v>
      </c>
    </row>
    <row r="35" spans="1:18" x14ac:dyDescent="0.45">
      <c r="A35" s="2">
        <v>28</v>
      </c>
      <c r="B35" s="3">
        <v>42160</v>
      </c>
      <c r="C35" s="2">
        <v>48</v>
      </c>
      <c r="D35" s="2">
        <v>3.1</v>
      </c>
      <c r="E35" s="5">
        <v>5.5</v>
      </c>
      <c r="F35" s="5">
        <v>2.0499999999999998</v>
      </c>
      <c r="G35" s="5">
        <v>12.5</v>
      </c>
      <c r="H35" s="7">
        <v>0.68</v>
      </c>
      <c r="I35" s="7">
        <v>0.39</v>
      </c>
      <c r="J35" s="7">
        <v>0.77</v>
      </c>
      <c r="K35" s="7">
        <v>0.55000000000000004</v>
      </c>
      <c r="L35" s="2">
        <v>528</v>
      </c>
      <c r="M35" s="26">
        <v>15507571</v>
      </c>
      <c r="N35" s="8">
        <f t="shared" ref="N35:N41" si="1">D35</f>
        <v>3.1</v>
      </c>
      <c r="O35" s="22">
        <v>10000000</v>
      </c>
      <c r="P35" s="22">
        <f>M35+O35</f>
        <v>25507571</v>
      </c>
    </row>
    <row r="36" spans="1:18" x14ac:dyDescent="0.45">
      <c r="A36" s="2">
        <v>29</v>
      </c>
      <c r="B36" s="3">
        <v>42258</v>
      </c>
      <c r="C36" s="2">
        <v>51</v>
      </c>
      <c r="D36" s="2">
        <v>3.4</v>
      </c>
      <c r="E36" s="5">
        <v>6.02</v>
      </c>
      <c r="F36" s="5">
        <v>2.0499999999999998</v>
      </c>
      <c r="G36" s="5">
        <v>10</v>
      </c>
      <c r="H36" s="7">
        <v>0.74</v>
      </c>
      <c r="I36" s="7">
        <v>0.4</v>
      </c>
      <c r="J36" s="7">
        <v>0.77</v>
      </c>
      <c r="K36" s="7">
        <v>0.55000000000000004</v>
      </c>
      <c r="L36" s="2">
        <v>483</v>
      </c>
      <c r="M36" s="22">
        <v>15374294</v>
      </c>
      <c r="N36" s="8">
        <f t="shared" si="1"/>
        <v>3.4</v>
      </c>
      <c r="O36" s="22">
        <v>10000000</v>
      </c>
      <c r="P36" s="22">
        <f>M36+O36</f>
        <v>25374294</v>
      </c>
    </row>
    <row r="37" spans="1:18" x14ac:dyDescent="0.45">
      <c r="A37" s="2">
        <v>30</v>
      </c>
      <c r="B37" s="3">
        <v>42342</v>
      </c>
      <c r="C37" s="2">
        <v>51</v>
      </c>
      <c r="D37" s="8">
        <v>3</v>
      </c>
      <c r="E37" s="5">
        <v>7.5</v>
      </c>
      <c r="F37" s="5">
        <v>2.0499999999999998</v>
      </c>
      <c r="G37" s="5">
        <v>10.01</v>
      </c>
      <c r="H37" s="7">
        <v>0.8</v>
      </c>
      <c r="I37" s="7">
        <v>0.34</v>
      </c>
      <c r="J37" s="7">
        <v>0.77</v>
      </c>
      <c r="K37" s="7">
        <v>0.55000000000000004</v>
      </c>
      <c r="L37" s="2">
        <v>507</v>
      </c>
      <c r="M37" s="22">
        <v>15374294</v>
      </c>
      <c r="N37" s="8">
        <f t="shared" si="1"/>
        <v>3</v>
      </c>
      <c r="O37" s="22">
        <v>0</v>
      </c>
      <c r="P37" s="22">
        <f>M37+O37</f>
        <v>15374294</v>
      </c>
      <c r="R37" s="31">
        <f>AVERAGE(E34:E37)</f>
        <v>6.1074999999999999</v>
      </c>
    </row>
    <row r="38" spans="1:18" x14ac:dyDescent="0.45">
      <c r="A38" s="2">
        <v>31</v>
      </c>
      <c r="B38" s="3">
        <v>42438</v>
      </c>
      <c r="C38" s="2">
        <v>46</v>
      </c>
      <c r="D38" s="8">
        <v>3.5</v>
      </c>
      <c r="E38" s="5">
        <v>5.25</v>
      </c>
      <c r="F38" s="5">
        <v>2.1</v>
      </c>
      <c r="G38" s="5">
        <v>10.46</v>
      </c>
      <c r="H38" s="7">
        <v>0.67</v>
      </c>
      <c r="I38" s="7">
        <v>0.41</v>
      </c>
      <c r="J38" s="7">
        <v>0.77</v>
      </c>
      <c r="K38" s="7">
        <v>0.5</v>
      </c>
      <c r="L38" s="2">
        <v>522</v>
      </c>
      <c r="M38" s="22">
        <v>14838732</v>
      </c>
      <c r="N38" s="8">
        <f t="shared" si="1"/>
        <v>3.5</v>
      </c>
      <c r="O38" s="22">
        <v>0</v>
      </c>
      <c r="P38" s="22">
        <f>M38+O38</f>
        <v>14838732</v>
      </c>
    </row>
    <row r="39" spans="1:18" x14ac:dyDescent="0.45">
      <c r="A39" s="2">
        <v>32</v>
      </c>
      <c r="B39" s="3">
        <v>42522</v>
      </c>
      <c r="C39" s="2">
        <v>42</v>
      </c>
      <c r="D39" s="8">
        <v>3.1</v>
      </c>
      <c r="E39" s="5">
        <v>4.53</v>
      </c>
      <c r="F39" s="5">
        <v>2.1</v>
      </c>
      <c r="G39" s="5">
        <v>12.65</v>
      </c>
      <c r="H39" s="7">
        <v>0.93</v>
      </c>
      <c r="I39" s="7">
        <v>0.35</v>
      </c>
      <c r="J39" s="7">
        <v>0.77</v>
      </c>
      <c r="K39" s="7">
        <v>0.46</v>
      </c>
      <c r="L39" s="2">
        <v>609</v>
      </c>
      <c r="M39" s="2"/>
      <c r="N39" s="8">
        <f t="shared" si="1"/>
        <v>3.1</v>
      </c>
    </row>
    <row r="40" spans="1:18" x14ac:dyDescent="0.45">
      <c r="A40" s="2">
        <v>33</v>
      </c>
      <c r="B40" s="3">
        <v>42620</v>
      </c>
      <c r="C40" s="2">
        <v>41</v>
      </c>
      <c r="D40" s="8">
        <v>2.8</v>
      </c>
      <c r="E40" s="5">
        <v>4.54</v>
      </c>
      <c r="F40" s="5">
        <v>2.1</v>
      </c>
      <c r="G40" s="5">
        <v>12.65</v>
      </c>
      <c r="H40" s="7">
        <v>0.61</v>
      </c>
      <c r="I40" s="7">
        <v>0.32</v>
      </c>
      <c r="J40" s="7">
        <v>0.77</v>
      </c>
      <c r="K40" s="7">
        <v>0.57999999999999996</v>
      </c>
      <c r="L40" s="2">
        <v>625</v>
      </c>
      <c r="M40" s="2"/>
      <c r="N40" s="8">
        <f t="shared" si="1"/>
        <v>2.8</v>
      </c>
    </row>
    <row r="41" spans="1:18" x14ac:dyDescent="0.45">
      <c r="A41" s="2">
        <v>34</v>
      </c>
      <c r="B41" s="3">
        <v>42711</v>
      </c>
      <c r="C41" s="2">
        <v>33</v>
      </c>
      <c r="D41" s="8">
        <v>2.4</v>
      </c>
      <c r="E41" s="5">
        <v>3.55</v>
      </c>
      <c r="F41" s="5">
        <v>2.1</v>
      </c>
      <c r="G41" s="5">
        <v>13.75</v>
      </c>
      <c r="H41" s="7">
        <v>0.71</v>
      </c>
      <c r="I41" s="7">
        <v>0.4</v>
      </c>
      <c r="J41" s="7">
        <v>0.77</v>
      </c>
      <c r="K41" s="7">
        <v>0.53</v>
      </c>
      <c r="L41" s="2">
        <v>672</v>
      </c>
      <c r="M41" s="2"/>
      <c r="N41" s="8">
        <f t="shared" si="1"/>
        <v>2.4</v>
      </c>
      <c r="R41" s="31">
        <f>AVERAGE(E38:E41)</f>
        <v>4.4675000000000002</v>
      </c>
    </row>
    <row r="42" spans="1:18" x14ac:dyDescent="0.45">
      <c r="A42" s="2">
        <v>35</v>
      </c>
      <c r="B42" s="3">
        <v>42802</v>
      </c>
      <c r="C42" s="2">
        <v>36</v>
      </c>
      <c r="D42" s="8">
        <v>2.2000000000000002</v>
      </c>
      <c r="E42" s="5">
        <v>3</v>
      </c>
      <c r="F42" s="5">
        <v>2.15</v>
      </c>
      <c r="G42" s="5">
        <v>13.75</v>
      </c>
      <c r="H42" s="7">
        <v>0.47</v>
      </c>
      <c r="I42" s="7">
        <v>0.34</v>
      </c>
      <c r="J42" s="7">
        <v>0.76</v>
      </c>
      <c r="K42" s="7">
        <v>0.54</v>
      </c>
      <c r="L42" s="2">
        <v>719</v>
      </c>
      <c r="M42" s="2"/>
      <c r="N42" s="8">
        <v>2.2000000000000002</v>
      </c>
    </row>
    <row r="43" spans="1:18" x14ac:dyDescent="0.45">
      <c r="A43" s="2">
        <v>36</v>
      </c>
      <c r="B43" s="3">
        <v>42893</v>
      </c>
      <c r="C43" s="2">
        <v>40</v>
      </c>
      <c r="D43" s="8">
        <v>2.1</v>
      </c>
      <c r="E43" s="5">
        <v>2.5299999999999998</v>
      </c>
      <c r="F43" s="5">
        <v>2.15</v>
      </c>
      <c r="G43" s="5">
        <v>6</v>
      </c>
      <c r="H43" s="7">
        <v>0.49</v>
      </c>
      <c r="I43" s="7">
        <v>0.28000000000000003</v>
      </c>
      <c r="J43" s="7">
        <v>0.76</v>
      </c>
      <c r="K43" s="7">
        <v>0.54</v>
      </c>
      <c r="L43" s="2">
        <v>773</v>
      </c>
      <c r="M43" s="2"/>
      <c r="N43" s="8">
        <v>2.1</v>
      </c>
    </row>
    <row r="44" spans="1:18" x14ac:dyDescent="0.45">
      <c r="A44" s="2">
        <v>37</v>
      </c>
      <c r="B44" s="3">
        <v>42984</v>
      </c>
      <c r="C44" s="2">
        <v>43</v>
      </c>
      <c r="D44" s="8">
        <v>2.7</v>
      </c>
      <c r="E44" s="5">
        <v>4.3499999999999996</v>
      </c>
      <c r="F44" s="5">
        <v>2.15</v>
      </c>
      <c r="G44" s="5">
        <v>6.66</v>
      </c>
      <c r="H44" s="7">
        <v>0.47</v>
      </c>
      <c r="I44" s="7">
        <v>0.35</v>
      </c>
      <c r="J44" s="7">
        <v>0.76</v>
      </c>
      <c r="K44" s="7">
        <v>0.54</v>
      </c>
      <c r="L44" s="2">
        <v>515</v>
      </c>
      <c r="M44" s="2"/>
      <c r="N44" s="8">
        <v>2.7</v>
      </c>
    </row>
    <row r="45" spans="1:18" x14ac:dyDescent="0.45">
      <c r="A45" s="2">
        <v>38</v>
      </c>
      <c r="B45" s="3">
        <v>43077</v>
      </c>
      <c r="C45" s="2">
        <v>35</v>
      </c>
      <c r="D45" s="8">
        <v>2.2000000000000002</v>
      </c>
      <c r="E45" s="5">
        <v>3.8</v>
      </c>
      <c r="F45" s="5">
        <v>2.15</v>
      </c>
      <c r="G45" s="5">
        <v>8</v>
      </c>
      <c r="H45" s="7">
        <v>0.55000000000000004</v>
      </c>
      <c r="I45" s="7">
        <v>0.52</v>
      </c>
      <c r="J45" s="7">
        <v>0.75</v>
      </c>
      <c r="K45" s="7">
        <v>0.56000000000000005</v>
      </c>
      <c r="L45" s="2">
        <v>679</v>
      </c>
      <c r="M45" s="2"/>
      <c r="N45" s="8">
        <v>2.2000000000000002</v>
      </c>
      <c r="R45" s="31">
        <f>AVERAGE(E42:E45)</f>
        <v>3.42</v>
      </c>
    </row>
    <row r="46" spans="1:18" x14ac:dyDescent="0.45">
      <c r="A46" s="2">
        <v>39</v>
      </c>
      <c r="B46" s="3">
        <v>43175</v>
      </c>
      <c r="C46" s="2">
        <v>40</v>
      </c>
      <c r="D46" s="8">
        <v>2.9</v>
      </c>
      <c r="E46" s="5">
        <v>3.79</v>
      </c>
      <c r="F46" s="5">
        <v>2.2000000000000002</v>
      </c>
      <c r="G46" s="5">
        <v>5.8</v>
      </c>
      <c r="H46" s="7">
        <v>0.64</v>
      </c>
      <c r="I46" s="7"/>
      <c r="J46" s="7">
        <v>0.75</v>
      </c>
      <c r="K46" s="7">
        <v>0.35</v>
      </c>
      <c r="L46" s="2">
        <v>537</v>
      </c>
      <c r="M46" s="2"/>
      <c r="N46" s="8">
        <v>2.9</v>
      </c>
    </row>
    <row r="47" spans="1:18" x14ac:dyDescent="0.45">
      <c r="A47" s="2">
        <v>40</v>
      </c>
      <c r="B47" s="3">
        <v>43264</v>
      </c>
      <c r="C47" s="2">
        <v>43</v>
      </c>
      <c r="D47" s="8">
        <v>3.1</v>
      </c>
      <c r="E47" s="5">
        <v>4.0199999999999996</v>
      </c>
      <c r="F47" s="5">
        <v>2.2000000000000002</v>
      </c>
      <c r="G47" s="5">
        <v>6</v>
      </c>
      <c r="H47" s="7">
        <v>0.36</v>
      </c>
      <c r="I47" s="7">
        <v>0.33</v>
      </c>
      <c r="J47" s="7">
        <v>0.75</v>
      </c>
      <c r="K47" s="7">
        <v>0.36</v>
      </c>
      <c r="L47" s="2">
        <v>573</v>
      </c>
      <c r="M47" s="2"/>
      <c r="N47" s="8">
        <v>3.1</v>
      </c>
      <c r="Q47" s="7">
        <v>0.44</v>
      </c>
    </row>
    <row r="48" spans="1:18" x14ac:dyDescent="0.45">
      <c r="A48" s="2">
        <v>41</v>
      </c>
      <c r="B48" s="3">
        <v>43348</v>
      </c>
      <c r="C48" s="2">
        <v>50</v>
      </c>
      <c r="D48" s="8">
        <v>3.2</v>
      </c>
      <c r="E48" s="5">
        <v>4.5</v>
      </c>
      <c r="F48" s="5">
        <v>2.2000000000000002</v>
      </c>
      <c r="G48" s="5">
        <v>6.2</v>
      </c>
      <c r="H48" s="7">
        <v>0.61</v>
      </c>
      <c r="I48" s="7"/>
      <c r="J48" s="7">
        <v>0.74</v>
      </c>
      <c r="K48" s="7">
        <v>0.4</v>
      </c>
      <c r="L48" s="2">
        <v>550</v>
      </c>
      <c r="M48" s="2"/>
      <c r="N48" s="8"/>
    </row>
    <row r="49" spans="1:18" x14ac:dyDescent="0.45">
      <c r="A49" s="2">
        <v>42</v>
      </c>
      <c r="B49" s="3">
        <v>43439</v>
      </c>
      <c r="C49" s="2">
        <v>41</v>
      </c>
      <c r="D49" s="8">
        <v>2.8</v>
      </c>
      <c r="E49" s="5">
        <v>5.35</v>
      </c>
      <c r="F49" s="5">
        <v>2.2000000000000002</v>
      </c>
      <c r="G49" s="5">
        <v>7.5</v>
      </c>
      <c r="H49" s="7">
        <v>0.77</v>
      </c>
      <c r="I49" s="7">
        <v>0.37</v>
      </c>
      <c r="J49" s="7"/>
      <c r="K49" s="7">
        <v>0.43</v>
      </c>
      <c r="L49" s="2">
        <v>617</v>
      </c>
      <c r="M49" s="2"/>
      <c r="N49" s="8"/>
      <c r="R49" s="31">
        <f>AVERAGE(E46:E49)</f>
        <v>4.4149999999999991</v>
      </c>
    </row>
    <row r="50" spans="1:18" x14ac:dyDescent="0.45">
      <c r="A50" s="2">
        <v>43</v>
      </c>
      <c r="B50" s="3">
        <v>43537</v>
      </c>
      <c r="C50" s="2">
        <v>43</v>
      </c>
      <c r="D50" s="8">
        <v>3</v>
      </c>
      <c r="E50" s="5">
        <v>5.27</v>
      </c>
      <c r="F50" s="5">
        <v>2.2599999999999998</v>
      </c>
      <c r="G50" s="5">
        <v>7.12</v>
      </c>
      <c r="H50" s="7">
        <v>0.74</v>
      </c>
      <c r="I50" s="7"/>
      <c r="J50" s="7">
        <v>0.74</v>
      </c>
      <c r="K50" s="7">
        <v>0.45</v>
      </c>
      <c r="L50" s="2">
        <v>598</v>
      </c>
      <c r="M50" s="2"/>
      <c r="N50" s="8"/>
    </row>
    <row r="51" spans="1:18" x14ac:dyDescent="0.45">
      <c r="A51" s="2">
        <v>44</v>
      </c>
      <c r="B51" s="3">
        <v>43621</v>
      </c>
      <c r="C51" s="2">
        <v>47</v>
      </c>
      <c r="D51" s="8">
        <v>2.8</v>
      </c>
      <c r="E51" s="5">
        <v>5.62</v>
      </c>
      <c r="F51" s="5">
        <v>2.2599999999999998</v>
      </c>
      <c r="G51" s="5">
        <v>10.01</v>
      </c>
      <c r="H51" s="7">
        <v>0.47</v>
      </c>
      <c r="I51" s="7"/>
      <c r="J51" s="7">
        <v>0.74</v>
      </c>
      <c r="K51" s="7">
        <v>0.45</v>
      </c>
      <c r="L51" s="2">
        <v>571</v>
      </c>
      <c r="M51" s="2"/>
      <c r="N51" s="8"/>
    </row>
    <row r="52" spans="1:18" x14ac:dyDescent="0.45">
      <c r="A52" s="2">
        <v>45</v>
      </c>
      <c r="B52" s="3">
        <v>43712</v>
      </c>
      <c r="C52" s="2">
        <v>51</v>
      </c>
      <c r="D52" s="8">
        <v>2.9</v>
      </c>
      <c r="E52" s="5">
        <v>5.2</v>
      </c>
      <c r="F52" s="5"/>
      <c r="G52" s="5"/>
      <c r="H52" s="7"/>
      <c r="I52" s="7"/>
      <c r="J52" s="7"/>
      <c r="K52" s="7"/>
      <c r="L52" s="2"/>
      <c r="M52" s="2"/>
      <c r="N52" s="8"/>
    </row>
    <row r="53" spans="1:18" x14ac:dyDescent="0.45">
      <c r="A53" s="2">
        <v>46</v>
      </c>
      <c r="B53" s="3">
        <v>43803</v>
      </c>
      <c r="C53" s="2">
        <v>53</v>
      </c>
      <c r="D53" s="8">
        <v>2.4</v>
      </c>
      <c r="E53" s="5">
        <v>5.61</v>
      </c>
      <c r="F53" s="5"/>
      <c r="G53" s="5"/>
      <c r="H53" s="7"/>
      <c r="I53" s="7"/>
      <c r="J53" s="7"/>
      <c r="K53" s="7"/>
      <c r="L53" s="2"/>
      <c r="M53" s="2"/>
      <c r="N53" s="8"/>
    </row>
    <row r="54" spans="1:18" x14ac:dyDescent="0.45">
      <c r="A54" s="2">
        <v>47</v>
      </c>
      <c r="B54" s="3">
        <v>43901</v>
      </c>
      <c r="C54" s="2">
        <v>53</v>
      </c>
      <c r="D54" s="8">
        <v>2.7</v>
      </c>
      <c r="E54" s="5">
        <v>5.65</v>
      </c>
      <c r="F54" s="5"/>
      <c r="G54" s="5"/>
      <c r="H54" s="7"/>
      <c r="I54" s="7"/>
      <c r="J54" s="7"/>
      <c r="K54" s="7"/>
      <c r="L54" s="2"/>
      <c r="M54" s="2"/>
      <c r="N54" s="8"/>
    </row>
    <row r="55" spans="1:18" x14ac:dyDescent="0.45">
      <c r="A55" s="2">
        <v>48</v>
      </c>
      <c r="B55" s="3">
        <v>43985</v>
      </c>
      <c r="C55" s="2">
        <v>40</v>
      </c>
      <c r="D55" s="8">
        <v>2</v>
      </c>
      <c r="E55" s="5">
        <v>5.75</v>
      </c>
      <c r="F55" s="5"/>
      <c r="G55" s="5"/>
      <c r="H55" s="7"/>
      <c r="I55" s="7"/>
      <c r="J55" s="7"/>
      <c r="K55" s="7"/>
      <c r="L55" s="2"/>
      <c r="M55" s="2"/>
      <c r="N55" s="8"/>
    </row>
    <row r="56" spans="1:18" x14ac:dyDescent="0.45">
      <c r="A56" s="2">
        <v>49</v>
      </c>
      <c r="B56" s="3">
        <v>44076</v>
      </c>
      <c r="C56" s="2">
        <v>64</v>
      </c>
      <c r="D56" s="8">
        <v>2.6</v>
      </c>
      <c r="E56" s="5">
        <v>5.75</v>
      </c>
      <c r="F56" s="5"/>
      <c r="G56" s="5"/>
      <c r="H56" s="7"/>
      <c r="I56" s="7"/>
      <c r="J56" s="7"/>
      <c r="K56" s="7"/>
      <c r="L56" s="2"/>
      <c r="M56" s="2"/>
      <c r="N56" s="8"/>
    </row>
    <row r="57" spans="1:18" x14ac:dyDescent="0.45">
      <c r="A57" s="2">
        <v>50</v>
      </c>
      <c r="B57" s="3">
        <v>44167</v>
      </c>
      <c r="C57" s="2">
        <v>64</v>
      </c>
      <c r="D57" s="8">
        <v>2.4</v>
      </c>
      <c r="E57" s="5">
        <v>5.75</v>
      </c>
      <c r="F57" s="5"/>
      <c r="G57" s="5"/>
      <c r="H57" s="7"/>
      <c r="I57" s="7"/>
      <c r="J57" s="7"/>
      <c r="K57" s="7"/>
      <c r="L57" s="2"/>
      <c r="M57" s="2"/>
      <c r="N57" s="8"/>
    </row>
    <row r="58" spans="1:18" x14ac:dyDescent="0.45">
      <c r="A58" s="2">
        <v>51</v>
      </c>
      <c r="B58" s="3">
        <v>44258</v>
      </c>
      <c r="C58" s="2">
        <v>48</v>
      </c>
      <c r="D58" s="8">
        <v>1.4</v>
      </c>
      <c r="E58" s="5">
        <v>7.6</v>
      </c>
      <c r="F58" s="5">
        <v>2.38</v>
      </c>
      <c r="G58" s="5">
        <v>12.86</v>
      </c>
      <c r="H58" s="7"/>
      <c r="I58" s="7"/>
      <c r="J58" s="7"/>
      <c r="K58" s="7"/>
      <c r="L58" s="2"/>
      <c r="M58" s="2"/>
      <c r="N58" s="8"/>
    </row>
    <row r="59" spans="1:18" x14ac:dyDescent="0.45">
      <c r="A59" s="2">
        <v>52</v>
      </c>
      <c r="B59" s="3">
        <f t="shared" ref="B59:B70" si="2">B55+365</f>
        <v>44350</v>
      </c>
      <c r="C59" s="2">
        <v>65</v>
      </c>
      <c r="D59" s="8">
        <v>2.2999999999999998</v>
      </c>
      <c r="E59" s="5">
        <v>7.97</v>
      </c>
      <c r="F59" s="5">
        <v>2.2799999999999998</v>
      </c>
      <c r="G59" s="5">
        <v>12.51</v>
      </c>
      <c r="H59" s="7"/>
      <c r="I59" s="7"/>
      <c r="J59" s="7"/>
      <c r="K59" s="7"/>
      <c r="L59" s="2"/>
      <c r="M59" s="2"/>
      <c r="N59" s="8"/>
    </row>
    <row r="60" spans="1:18" x14ac:dyDescent="0.45">
      <c r="A60" s="2">
        <v>53</v>
      </c>
      <c r="B60" s="3">
        <f t="shared" si="2"/>
        <v>44441</v>
      </c>
      <c r="C60" s="2">
        <v>65</v>
      </c>
      <c r="D60" s="8">
        <v>2.4</v>
      </c>
      <c r="E60" s="5">
        <v>9.3000000000000007</v>
      </c>
      <c r="F60" s="5">
        <v>2.38</v>
      </c>
      <c r="G60" s="5">
        <v>12.51</v>
      </c>
      <c r="H60" s="7"/>
      <c r="I60" s="7"/>
      <c r="J60" s="7"/>
      <c r="K60" s="7"/>
      <c r="L60" s="2"/>
      <c r="M60" s="2"/>
      <c r="N60" s="8"/>
    </row>
    <row r="61" spans="1:18" x14ac:dyDescent="0.45">
      <c r="A61" s="2">
        <v>54</v>
      </c>
      <c r="B61" s="3">
        <f t="shared" si="2"/>
        <v>44532</v>
      </c>
      <c r="C61" s="2">
        <v>67</v>
      </c>
      <c r="D61" s="8">
        <v>2.5</v>
      </c>
      <c r="E61" s="5">
        <v>13</v>
      </c>
      <c r="F61" s="5">
        <v>2.38</v>
      </c>
      <c r="G61" s="5">
        <v>17</v>
      </c>
      <c r="H61" s="7"/>
      <c r="I61" s="7"/>
      <c r="J61" s="7"/>
      <c r="K61" s="7"/>
      <c r="L61" s="2"/>
      <c r="M61" s="2"/>
      <c r="N61" s="8"/>
    </row>
    <row r="62" spans="1:18" x14ac:dyDescent="0.45">
      <c r="A62" s="2">
        <v>55</v>
      </c>
      <c r="B62" s="3">
        <f t="shared" si="2"/>
        <v>44623</v>
      </c>
      <c r="C62" s="2">
        <v>75</v>
      </c>
      <c r="D62" s="8">
        <v>2.5</v>
      </c>
      <c r="E62" s="5">
        <v>13.5</v>
      </c>
      <c r="F62" s="5">
        <v>2.44</v>
      </c>
      <c r="G62" s="5">
        <v>30</v>
      </c>
      <c r="H62" s="7"/>
      <c r="I62" s="7"/>
      <c r="J62" s="7"/>
      <c r="K62" s="7"/>
      <c r="L62" s="2"/>
      <c r="M62" s="2"/>
      <c r="N62" s="8"/>
    </row>
    <row r="63" spans="1:18" x14ac:dyDescent="0.45">
      <c r="A63" s="2">
        <v>56</v>
      </c>
      <c r="B63" s="3">
        <f t="shared" si="2"/>
        <v>44715</v>
      </c>
      <c r="C63" s="2">
        <v>69</v>
      </c>
      <c r="D63" s="8">
        <v>2.6</v>
      </c>
      <c r="E63" s="5">
        <v>13.9</v>
      </c>
      <c r="F63" s="5">
        <v>2.44</v>
      </c>
      <c r="G63" s="5">
        <v>27</v>
      </c>
      <c r="H63" s="7"/>
      <c r="I63" s="7"/>
      <c r="J63" s="7"/>
      <c r="K63" s="7"/>
      <c r="L63" s="2"/>
      <c r="M63" s="2"/>
      <c r="N63" s="8"/>
    </row>
    <row r="64" spans="1:18" x14ac:dyDescent="0.45">
      <c r="A64" s="2">
        <v>57</v>
      </c>
      <c r="B64" s="3">
        <f t="shared" si="2"/>
        <v>44806</v>
      </c>
    </row>
    <row r="65" spans="1:2" x14ac:dyDescent="0.45">
      <c r="A65" s="2">
        <v>58</v>
      </c>
      <c r="B65" s="3">
        <f t="shared" si="2"/>
        <v>44897</v>
      </c>
    </row>
    <row r="66" spans="1:2" x14ac:dyDescent="0.45">
      <c r="A66" s="2">
        <v>59</v>
      </c>
      <c r="B66" s="3">
        <f t="shared" si="2"/>
        <v>44988</v>
      </c>
    </row>
    <row r="67" spans="1:2" x14ac:dyDescent="0.45">
      <c r="A67" s="2">
        <v>60</v>
      </c>
      <c r="B67" s="3">
        <f t="shared" si="2"/>
        <v>45080</v>
      </c>
    </row>
    <row r="68" spans="1:2" x14ac:dyDescent="0.45">
      <c r="A68" s="2">
        <v>61</v>
      </c>
      <c r="B68" s="3">
        <f t="shared" si="2"/>
        <v>45171</v>
      </c>
    </row>
    <row r="69" spans="1:2" x14ac:dyDescent="0.45">
      <c r="A69" s="2">
        <v>62</v>
      </c>
      <c r="B69" s="3">
        <f t="shared" si="2"/>
        <v>45262</v>
      </c>
    </row>
    <row r="70" spans="1:2" x14ac:dyDescent="0.45">
      <c r="A70" s="2">
        <v>63</v>
      </c>
      <c r="B70" s="3">
        <f t="shared" si="2"/>
        <v>45353</v>
      </c>
    </row>
    <row r="71" spans="1:2" x14ac:dyDescent="0.45">
      <c r="A71" s="2"/>
      <c r="B71" s="3"/>
    </row>
    <row r="72" spans="1:2" x14ac:dyDescent="0.45">
      <c r="A72" s="2"/>
      <c r="B72" s="3"/>
    </row>
    <row r="73" spans="1:2" x14ac:dyDescent="0.45">
      <c r="A73" s="2"/>
      <c r="B73" s="3"/>
    </row>
    <row r="74" spans="1:2" x14ac:dyDescent="0.45">
      <c r="A74" s="2"/>
      <c r="B74" s="3"/>
    </row>
  </sheetData>
  <mergeCells count="2">
    <mergeCell ref="H5:K5"/>
    <mergeCell ref="E5:G5"/>
  </mergeCells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7D6F5-ED78-4E15-B612-CBDFF1DE50B2}">
  <dimension ref="B1:Q54"/>
  <sheetViews>
    <sheetView showGridLines="0" topLeftCell="C4" workbookViewId="0">
      <selection activeCell="Q29" sqref="Q29"/>
    </sheetView>
  </sheetViews>
  <sheetFormatPr defaultRowHeight="14.25" x14ac:dyDescent="0.45"/>
  <cols>
    <col min="1" max="1" width="4.19921875" customWidth="1"/>
    <col min="2" max="2" width="9.265625" bestFit="1" customWidth="1"/>
    <col min="3" max="3" width="9.19921875" bestFit="1" customWidth="1"/>
    <col min="4" max="4" width="14.19921875" bestFit="1" customWidth="1"/>
    <col min="5" max="5" width="10.265625" bestFit="1" customWidth="1"/>
    <col min="6" max="6" width="11.86328125" bestFit="1" customWidth="1"/>
    <col min="7" max="7" width="11.46484375" bestFit="1" customWidth="1"/>
    <col min="8" max="8" width="14.796875" bestFit="1" customWidth="1"/>
    <col min="9" max="9" width="3.33203125" bestFit="1" customWidth="1"/>
    <col min="10" max="10" width="9.265625" bestFit="1" customWidth="1"/>
    <col min="11" max="11" width="9.19921875" bestFit="1" customWidth="1"/>
    <col min="12" max="12" width="15.46484375" bestFit="1" customWidth="1"/>
    <col min="13" max="13" width="18.19921875" bestFit="1" customWidth="1"/>
    <col min="14" max="14" width="21.33203125" bestFit="1" customWidth="1"/>
    <col min="15" max="15" width="15.19921875" customWidth="1"/>
  </cols>
  <sheetData>
    <row r="1" spans="2:17" x14ac:dyDescent="0.45">
      <c r="B1" s="9" t="s">
        <v>182</v>
      </c>
      <c r="E1" t="s">
        <v>190</v>
      </c>
    </row>
    <row r="2" spans="2:17" x14ac:dyDescent="0.45">
      <c r="B2" s="9"/>
      <c r="J2" t="s">
        <v>413</v>
      </c>
      <c r="K2" s="36">
        <v>15.92</v>
      </c>
      <c r="L2" t="s">
        <v>414</v>
      </c>
    </row>
    <row r="3" spans="2:17" x14ac:dyDescent="0.45">
      <c r="B3" s="9" t="s">
        <v>182</v>
      </c>
      <c r="E3" s="35" t="s">
        <v>185</v>
      </c>
      <c r="J3" t="s">
        <v>415</v>
      </c>
      <c r="K3" s="103">
        <f>K2*1.07</f>
        <v>17.034400000000002</v>
      </c>
    </row>
    <row r="4" spans="2:17" x14ac:dyDescent="0.45">
      <c r="B4" s="114"/>
      <c r="C4" s="115"/>
      <c r="D4" s="115"/>
      <c r="E4" s="115"/>
      <c r="F4" s="115"/>
      <c r="G4" s="115"/>
      <c r="H4" s="115"/>
      <c r="L4" s="116" t="s">
        <v>186</v>
      </c>
      <c r="M4" s="116"/>
      <c r="N4" s="116"/>
      <c r="O4" s="116"/>
      <c r="P4" s="15"/>
      <c r="Q4" s="15" t="s">
        <v>9</v>
      </c>
    </row>
    <row r="5" spans="2:17" x14ac:dyDescent="0.45">
      <c r="L5" s="15" t="s">
        <v>183</v>
      </c>
      <c r="M5" s="15" t="s">
        <v>76</v>
      </c>
      <c r="N5" s="15" t="s">
        <v>76</v>
      </c>
      <c r="O5" s="15" t="s">
        <v>188</v>
      </c>
      <c r="P5" s="16" t="s">
        <v>1</v>
      </c>
      <c r="Q5" s="16" t="s">
        <v>10</v>
      </c>
    </row>
    <row r="6" spans="2:17" x14ac:dyDescent="0.45">
      <c r="B6" s="69" t="s">
        <v>0</v>
      </c>
      <c r="C6" s="69" t="s">
        <v>22</v>
      </c>
      <c r="D6" s="69" t="s">
        <v>100</v>
      </c>
      <c r="E6" s="69" t="s">
        <v>101</v>
      </c>
      <c r="F6" s="69" t="s">
        <v>102</v>
      </c>
      <c r="G6" s="69" t="s">
        <v>103</v>
      </c>
      <c r="H6" s="69" t="s">
        <v>104</v>
      </c>
      <c r="J6" s="69" t="s">
        <v>0</v>
      </c>
      <c r="K6" s="69" t="s">
        <v>22</v>
      </c>
      <c r="L6" s="19" t="s">
        <v>184</v>
      </c>
      <c r="M6" s="19" t="s">
        <v>184</v>
      </c>
      <c r="N6" s="19" t="s">
        <v>187</v>
      </c>
      <c r="O6" s="19" t="s">
        <v>189</v>
      </c>
      <c r="P6" s="16" t="s">
        <v>2</v>
      </c>
      <c r="Q6" s="16" t="s">
        <v>11</v>
      </c>
    </row>
    <row r="7" spans="2:17" x14ac:dyDescent="0.45">
      <c r="B7" s="2" t="s">
        <v>164</v>
      </c>
      <c r="C7" s="3">
        <v>43901</v>
      </c>
      <c r="D7" s="22">
        <v>16208347</v>
      </c>
      <c r="E7" s="2">
        <v>0</v>
      </c>
      <c r="F7" s="22">
        <v>16208347</v>
      </c>
      <c r="G7" s="36">
        <v>5.65</v>
      </c>
      <c r="H7" s="66">
        <v>91577160.549999997</v>
      </c>
      <c r="J7" s="2" t="s">
        <v>164</v>
      </c>
      <c r="K7" s="3">
        <v>43901</v>
      </c>
      <c r="L7" s="67">
        <v>0.69</v>
      </c>
      <c r="M7" s="67">
        <v>0.55000000000000004</v>
      </c>
      <c r="N7" s="68">
        <v>0.47</v>
      </c>
      <c r="O7" s="68">
        <v>0.53</v>
      </c>
      <c r="P7" s="2">
        <v>53</v>
      </c>
      <c r="Q7" s="8">
        <v>2.7</v>
      </c>
    </row>
    <row r="8" spans="2:17" x14ac:dyDescent="0.45">
      <c r="B8" s="2" t="s">
        <v>165</v>
      </c>
      <c r="C8" s="3">
        <v>43985</v>
      </c>
      <c r="D8" s="22">
        <v>16336298</v>
      </c>
      <c r="E8" s="2">
        <v>0</v>
      </c>
      <c r="F8" s="22">
        <v>16336298</v>
      </c>
      <c r="G8" s="36">
        <v>5.75</v>
      </c>
      <c r="H8" s="66">
        <v>93933713.5</v>
      </c>
      <c r="J8" s="2" t="s">
        <v>165</v>
      </c>
      <c r="K8" s="3">
        <v>43985</v>
      </c>
      <c r="L8" s="67">
        <v>0.62</v>
      </c>
      <c r="M8" s="67">
        <v>0.31</v>
      </c>
      <c r="N8" s="67">
        <v>0.47</v>
      </c>
      <c r="O8" s="67">
        <v>0.53</v>
      </c>
      <c r="P8" s="2">
        <v>40</v>
      </c>
      <c r="Q8" s="8">
        <v>2</v>
      </c>
    </row>
    <row r="9" spans="2:17" x14ac:dyDescent="0.45">
      <c r="B9" s="2" t="s">
        <v>166</v>
      </c>
      <c r="C9" s="3">
        <v>44076</v>
      </c>
      <c r="D9" s="22">
        <v>16192785</v>
      </c>
      <c r="E9" s="2">
        <v>0</v>
      </c>
      <c r="F9" s="22">
        <v>16192785</v>
      </c>
      <c r="G9" s="36">
        <v>6.82</v>
      </c>
      <c r="H9" s="66">
        <v>110434793.7</v>
      </c>
      <c r="J9" s="2" t="s">
        <v>166</v>
      </c>
      <c r="K9" s="3">
        <v>44076</v>
      </c>
      <c r="L9" s="67">
        <v>0.74</v>
      </c>
      <c r="M9" s="67">
        <v>0.66</v>
      </c>
      <c r="N9" s="67">
        <v>0.51</v>
      </c>
      <c r="O9" s="67">
        <v>0.57999999999999996</v>
      </c>
      <c r="P9" s="2">
        <v>64</v>
      </c>
      <c r="Q9" s="8">
        <v>2.6</v>
      </c>
    </row>
    <row r="10" spans="2:17" x14ac:dyDescent="0.45">
      <c r="B10" s="2" t="s">
        <v>167</v>
      </c>
      <c r="C10" s="3">
        <v>44167</v>
      </c>
      <c r="D10" s="22">
        <v>16237495</v>
      </c>
      <c r="E10" s="2">
        <v>0</v>
      </c>
      <c r="F10" s="22">
        <v>16237495</v>
      </c>
      <c r="G10" s="36">
        <v>7.41</v>
      </c>
      <c r="H10" s="66">
        <v>120319837.95</v>
      </c>
      <c r="J10" s="2" t="s">
        <v>167</v>
      </c>
      <c r="K10" s="3">
        <v>44167</v>
      </c>
      <c r="L10" s="67">
        <v>0.82</v>
      </c>
      <c r="M10" s="67">
        <v>0.64</v>
      </c>
      <c r="N10" s="67">
        <v>0.54</v>
      </c>
      <c r="O10" s="67">
        <v>0.6</v>
      </c>
      <c r="P10" s="2">
        <v>64</v>
      </c>
      <c r="Q10" s="8">
        <v>2.4</v>
      </c>
    </row>
    <row r="11" spans="2:17" x14ac:dyDescent="0.45">
      <c r="B11" s="2" t="s">
        <v>168</v>
      </c>
      <c r="C11" s="3">
        <v>44258</v>
      </c>
      <c r="D11" s="22">
        <v>23467261</v>
      </c>
      <c r="E11" s="2">
        <v>0</v>
      </c>
      <c r="F11" s="22">
        <v>23467261</v>
      </c>
      <c r="G11" s="36">
        <v>7.6</v>
      </c>
      <c r="H11" s="66">
        <v>178351183.59999999</v>
      </c>
      <c r="J11" s="2" t="s">
        <v>168</v>
      </c>
      <c r="K11" s="3">
        <v>44258</v>
      </c>
      <c r="L11" s="67">
        <v>0.44</v>
      </c>
      <c r="M11" s="67">
        <v>0.42</v>
      </c>
      <c r="N11" s="67">
        <v>0.35</v>
      </c>
      <c r="O11" s="67">
        <v>0.43</v>
      </c>
      <c r="P11" s="2">
        <v>48</v>
      </c>
      <c r="Q11" s="8">
        <v>1.4</v>
      </c>
    </row>
    <row r="12" spans="2:17" x14ac:dyDescent="0.45">
      <c r="B12" s="2" t="s">
        <v>169</v>
      </c>
      <c r="C12" s="3">
        <v>44349</v>
      </c>
      <c r="D12" s="22">
        <v>22987719</v>
      </c>
      <c r="E12" s="2">
        <v>0</v>
      </c>
      <c r="F12" s="22">
        <v>22987719</v>
      </c>
      <c r="G12" s="36">
        <v>7.97</v>
      </c>
      <c r="H12" s="66">
        <v>183212120.43000001</v>
      </c>
      <c r="J12" s="2" t="s">
        <v>169</v>
      </c>
      <c r="K12" s="3">
        <v>44349</v>
      </c>
      <c r="L12" s="67">
        <v>0.65</v>
      </c>
      <c r="M12" s="67">
        <v>0.56000000000000005</v>
      </c>
      <c r="N12" s="67">
        <v>0.36</v>
      </c>
      <c r="O12" s="67">
        <v>0.43</v>
      </c>
      <c r="P12" s="2">
        <v>65</v>
      </c>
      <c r="Q12" s="8">
        <v>2.2999999999999998</v>
      </c>
    </row>
    <row r="13" spans="2:17" x14ac:dyDescent="0.45">
      <c r="B13" s="2" t="s">
        <v>170</v>
      </c>
      <c r="C13" s="3">
        <v>44447</v>
      </c>
      <c r="D13" s="22">
        <v>22911423</v>
      </c>
      <c r="E13" s="2">
        <v>0</v>
      </c>
      <c r="F13" s="22">
        <v>22911423</v>
      </c>
      <c r="G13" s="36">
        <v>9.3000000000000007</v>
      </c>
      <c r="H13" s="66">
        <v>213076233.90000001</v>
      </c>
      <c r="J13" s="2" t="s">
        <v>170</v>
      </c>
      <c r="K13" s="3">
        <v>44447</v>
      </c>
      <c r="L13" s="67">
        <v>0.52</v>
      </c>
      <c r="M13" s="67">
        <v>0.5</v>
      </c>
      <c r="N13" s="67">
        <v>0.4</v>
      </c>
      <c r="O13" s="67">
        <v>0.46</v>
      </c>
      <c r="P13" s="2">
        <v>65</v>
      </c>
      <c r="Q13" s="8">
        <v>2.4</v>
      </c>
    </row>
    <row r="14" spans="2:17" x14ac:dyDescent="0.45">
      <c r="B14" s="2" t="s">
        <v>171</v>
      </c>
      <c r="C14" s="3">
        <v>44531</v>
      </c>
      <c r="D14" s="22">
        <v>23121518</v>
      </c>
      <c r="E14" s="22">
        <v>3919482</v>
      </c>
      <c r="F14" s="22">
        <v>27041000</v>
      </c>
      <c r="G14" s="36">
        <v>13</v>
      </c>
      <c r="H14" s="66">
        <v>351533000</v>
      </c>
      <c r="J14" s="2" t="s">
        <v>171</v>
      </c>
      <c r="K14" s="3">
        <v>44531</v>
      </c>
      <c r="L14" s="67">
        <v>0.68</v>
      </c>
      <c r="M14" s="67">
        <v>0.67</v>
      </c>
      <c r="N14" s="67">
        <v>0.45</v>
      </c>
      <c r="O14" s="67">
        <v>0.5</v>
      </c>
      <c r="P14" s="2">
        <v>67</v>
      </c>
      <c r="Q14" s="8">
        <v>2.5</v>
      </c>
    </row>
    <row r="15" spans="2:17" x14ac:dyDescent="0.45">
      <c r="B15" s="2" t="s">
        <v>172</v>
      </c>
      <c r="C15" s="3">
        <v>44629</v>
      </c>
      <c r="D15" s="22">
        <v>21761269</v>
      </c>
      <c r="E15" s="2">
        <v>0</v>
      </c>
      <c r="F15" s="22">
        <v>21761269</v>
      </c>
      <c r="G15" s="36">
        <v>13.5</v>
      </c>
      <c r="H15" s="66">
        <v>293777131.5</v>
      </c>
      <c r="J15" s="2" t="s">
        <v>172</v>
      </c>
      <c r="K15" s="3">
        <v>44629</v>
      </c>
      <c r="L15" s="67">
        <v>0.73</v>
      </c>
      <c r="M15" s="67">
        <v>0.72</v>
      </c>
      <c r="N15" s="67">
        <v>0.39</v>
      </c>
      <c r="O15" s="67">
        <v>0.44</v>
      </c>
      <c r="P15" s="2">
        <v>75</v>
      </c>
      <c r="Q15" s="8">
        <v>2.5</v>
      </c>
    </row>
    <row r="16" spans="2:17" x14ac:dyDescent="0.45">
      <c r="B16" s="2" t="s">
        <v>173</v>
      </c>
      <c r="C16" s="3">
        <v>44713</v>
      </c>
      <c r="D16" s="22">
        <v>22280473</v>
      </c>
      <c r="E16" s="2">
        <v>0</v>
      </c>
      <c r="F16" s="22">
        <v>22280473</v>
      </c>
      <c r="G16" s="36">
        <v>13.9</v>
      </c>
      <c r="H16" s="66">
        <v>309698574.69999999</v>
      </c>
      <c r="J16" s="2" t="s">
        <v>173</v>
      </c>
      <c r="K16" s="3">
        <v>44713</v>
      </c>
      <c r="L16" s="67">
        <v>0.72</v>
      </c>
      <c r="M16" s="67">
        <v>0.66</v>
      </c>
      <c r="N16" s="67">
        <v>0.44</v>
      </c>
      <c r="O16" s="67">
        <v>0.49</v>
      </c>
      <c r="P16" s="2">
        <v>69</v>
      </c>
      <c r="Q16" s="8">
        <v>2.6</v>
      </c>
    </row>
    <row r="17" spans="2:17" x14ac:dyDescent="0.45">
      <c r="B17" s="2" t="s">
        <v>174</v>
      </c>
      <c r="C17" s="3">
        <v>44811</v>
      </c>
      <c r="D17" s="22">
        <v>22404023</v>
      </c>
      <c r="E17" s="2">
        <v>0</v>
      </c>
      <c r="F17" s="22">
        <v>22404023</v>
      </c>
      <c r="G17" s="36">
        <v>13.45</v>
      </c>
      <c r="H17" s="66">
        <v>301334109.35000002</v>
      </c>
      <c r="J17" s="2" t="s">
        <v>174</v>
      </c>
      <c r="K17" s="3">
        <v>44811</v>
      </c>
      <c r="L17" s="67">
        <v>0.8</v>
      </c>
      <c r="M17" s="67">
        <v>0.78</v>
      </c>
      <c r="N17" s="67">
        <v>0.5</v>
      </c>
      <c r="O17" s="67">
        <v>0.54</v>
      </c>
      <c r="P17" s="2">
        <v>66</v>
      </c>
      <c r="Q17" s="2">
        <v>2.6</v>
      </c>
    </row>
    <row r="18" spans="2:17" x14ac:dyDescent="0.45">
      <c r="B18" s="2" t="s">
        <v>175</v>
      </c>
      <c r="C18" s="3">
        <v>44902</v>
      </c>
      <c r="D18" s="22">
        <v>22233203</v>
      </c>
      <c r="E18" s="2">
        <v>0</v>
      </c>
      <c r="F18" s="22">
        <v>22233203</v>
      </c>
      <c r="G18" s="36">
        <v>12.99</v>
      </c>
      <c r="H18" s="66">
        <v>288809306.97000003</v>
      </c>
      <c r="J18" s="2" t="s">
        <v>175</v>
      </c>
      <c r="K18" s="3">
        <v>44902</v>
      </c>
      <c r="L18" s="67">
        <v>0.71</v>
      </c>
      <c r="M18" s="67">
        <v>0.66</v>
      </c>
      <c r="N18" s="67">
        <v>0.53</v>
      </c>
      <c r="O18" s="67">
        <v>0.57999999999999996</v>
      </c>
      <c r="P18" s="2">
        <v>67</v>
      </c>
      <c r="Q18" s="2">
        <v>2.4</v>
      </c>
    </row>
    <row r="19" spans="2:17" x14ac:dyDescent="0.45">
      <c r="B19" s="2" t="s">
        <v>176</v>
      </c>
      <c r="C19" s="3">
        <v>44993</v>
      </c>
      <c r="D19" s="22">
        <v>21522877</v>
      </c>
      <c r="E19" s="2">
        <v>0</v>
      </c>
      <c r="F19" s="22">
        <v>21522877</v>
      </c>
      <c r="G19" s="36">
        <v>12.5</v>
      </c>
      <c r="H19" s="66">
        <v>269035962.5</v>
      </c>
      <c r="J19" s="2" t="s">
        <v>176</v>
      </c>
      <c r="K19" s="3">
        <v>44993</v>
      </c>
      <c r="L19" s="67">
        <v>0.82</v>
      </c>
      <c r="M19" s="67">
        <v>0.73</v>
      </c>
      <c r="N19" s="67">
        <v>0.55000000000000004</v>
      </c>
      <c r="O19" s="67">
        <v>0.6</v>
      </c>
      <c r="P19" s="2">
        <v>56</v>
      </c>
      <c r="Q19" s="8">
        <v>2.4</v>
      </c>
    </row>
    <row r="20" spans="2:17" x14ac:dyDescent="0.45">
      <c r="B20" s="2" t="s">
        <v>177</v>
      </c>
      <c r="C20" s="3">
        <v>45084</v>
      </c>
      <c r="D20" s="22">
        <v>22026639</v>
      </c>
      <c r="E20" s="2">
        <v>0</v>
      </c>
      <c r="F20" s="22">
        <v>22026639</v>
      </c>
      <c r="G20" s="36">
        <v>12.73</v>
      </c>
      <c r="H20" s="66">
        <v>280399114.47000003</v>
      </c>
      <c r="J20" s="2" t="s">
        <v>177</v>
      </c>
      <c r="K20" s="3">
        <v>45084</v>
      </c>
      <c r="L20" s="67">
        <v>0.63</v>
      </c>
      <c r="M20" s="67">
        <v>0.5</v>
      </c>
      <c r="N20" s="67">
        <v>0.56000000000000005</v>
      </c>
      <c r="O20" s="67">
        <v>0.6</v>
      </c>
      <c r="P20" s="2">
        <v>51</v>
      </c>
      <c r="Q20" s="8">
        <v>1.9</v>
      </c>
    </row>
    <row r="21" spans="2:17" x14ac:dyDescent="0.45">
      <c r="B21" s="2" t="s">
        <v>178</v>
      </c>
      <c r="C21" s="3">
        <v>45175</v>
      </c>
      <c r="D21" s="22">
        <v>21948358</v>
      </c>
      <c r="E21" s="2">
        <v>0</v>
      </c>
      <c r="F21" s="22">
        <v>21948358</v>
      </c>
      <c r="G21" s="36">
        <v>13.85</v>
      </c>
      <c r="H21" s="66">
        <v>303984758.30000001</v>
      </c>
      <c r="J21" s="2" t="s">
        <v>178</v>
      </c>
      <c r="K21" s="3">
        <v>45175</v>
      </c>
      <c r="L21" s="67">
        <v>0.64</v>
      </c>
      <c r="M21" s="67">
        <v>0.6</v>
      </c>
      <c r="N21" s="67">
        <v>0.59</v>
      </c>
      <c r="O21" s="67">
        <v>0.62</v>
      </c>
      <c r="P21" s="2">
        <v>58</v>
      </c>
      <c r="Q21" s="8">
        <v>2.2000000000000002</v>
      </c>
    </row>
    <row r="22" spans="2:17" x14ac:dyDescent="0.45">
      <c r="B22" s="2" t="s">
        <v>179</v>
      </c>
      <c r="C22" s="3">
        <v>45266</v>
      </c>
      <c r="D22" s="22">
        <v>22090709</v>
      </c>
      <c r="E22" s="22">
        <v>5565291</v>
      </c>
      <c r="F22" s="22">
        <v>27656000</v>
      </c>
      <c r="G22" s="36">
        <v>14.88</v>
      </c>
      <c r="H22" s="66">
        <v>411521280</v>
      </c>
      <c r="J22" s="2" t="s">
        <v>179</v>
      </c>
      <c r="K22" s="3">
        <v>45266</v>
      </c>
      <c r="L22" s="67">
        <v>0.67</v>
      </c>
      <c r="M22" s="67">
        <v>0.62</v>
      </c>
      <c r="N22" s="67">
        <v>0.62</v>
      </c>
      <c r="O22" s="67">
        <v>0.65</v>
      </c>
      <c r="P22" s="2">
        <v>60</v>
      </c>
      <c r="Q22" s="8">
        <v>2.8</v>
      </c>
    </row>
    <row r="23" spans="2:17" x14ac:dyDescent="0.45">
      <c r="B23" s="2" t="s">
        <v>180</v>
      </c>
      <c r="C23" s="3">
        <v>45364</v>
      </c>
      <c r="D23" s="22">
        <v>15855879</v>
      </c>
      <c r="E23" s="22">
        <v>8416278</v>
      </c>
      <c r="F23" s="22">
        <v>24272157</v>
      </c>
      <c r="G23" s="36">
        <v>16</v>
      </c>
      <c r="H23" s="66">
        <v>388354512</v>
      </c>
      <c r="J23" s="2" t="s">
        <v>180</v>
      </c>
      <c r="K23" s="3">
        <v>45364</v>
      </c>
      <c r="L23" s="67">
        <v>0.51</v>
      </c>
      <c r="M23" s="67">
        <v>0.35</v>
      </c>
      <c r="N23" s="67">
        <v>0.27</v>
      </c>
      <c r="O23" s="67">
        <v>0.31</v>
      </c>
      <c r="P23" s="2">
        <v>53</v>
      </c>
      <c r="Q23" s="8">
        <v>3</v>
      </c>
    </row>
    <row r="24" spans="2:17" x14ac:dyDescent="0.45">
      <c r="B24" s="2" t="s">
        <v>181</v>
      </c>
      <c r="C24" s="3">
        <v>45450</v>
      </c>
      <c r="D24" s="22">
        <v>16053188</v>
      </c>
      <c r="E24" s="2">
        <v>0</v>
      </c>
      <c r="F24" s="22">
        <v>16053188</v>
      </c>
      <c r="G24" s="36">
        <v>21.03</v>
      </c>
      <c r="H24" s="66">
        <v>337598543.63999999</v>
      </c>
      <c r="J24" s="2" t="s">
        <v>181</v>
      </c>
      <c r="K24" s="3">
        <v>45450</v>
      </c>
      <c r="L24" s="67">
        <v>0.76</v>
      </c>
      <c r="M24" s="67">
        <v>0.72</v>
      </c>
      <c r="N24" s="67">
        <v>0.37</v>
      </c>
      <c r="O24" s="67">
        <v>0.41</v>
      </c>
      <c r="P24" s="2">
        <v>56</v>
      </c>
      <c r="Q24" s="8">
        <v>2.7</v>
      </c>
    </row>
    <row r="25" spans="2:17" x14ac:dyDescent="0.45">
      <c r="B25" s="2" t="s">
        <v>375</v>
      </c>
      <c r="C25" s="3">
        <v>45539</v>
      </c>
      <c r="D25" s="22">
        <v>15943608</v>
      </c>
      <c r="E25" s="2">
        <v>0</v>
      </c>
      <c r="F25" s="22">
        <v>15943608</v>
      </c>
      <c r="G25" s="36">
        <v>25.75</v>
      </c>
      <c r="H25" s="66">
        <v>410547906</v>
      </c>
      <c r="J25" s="2" t="s">
        <v>375</v>
      </c>
      <c r="K25" s="3">
        <v>45539</v>
      </c>
      <c r="L25" s="67">
        <v>0.66</v>
      </c>
      <c r="M25" s="67">
        <v>0.75</v>
      </c>
      <c r="N25" s="67">
        <v>0.42</v>
      </c>
      <c r="O25" s="67">
        <v>0.46</v>
      </c>
      <c r="P25" s="2">
        <v>60</v>
      </c>
      <c r="Q25" s="8">
        <v>2.7</v>
      </c>
    </row>
    <row r="26" spans="2:17" x14ac:dyDescent="0.45">
      <c r="B26" s="2" t="s">
        <v>376</v>
      </c>
      <c r="C26" s="3">
        <v>45631</v>
      </c>
      <c r="D26" s="22">
        <v>15943608</v>
      </c>
      <c r="E26" s="2">
        <v>0</v>
      </c>
      <c r="F26" s="22">
        <v>15943608</v>
      </c>
      <c r="G26" s="36">
        <v>20.05</v>
      </c>
      <c r="H26" s="66">
        <v>319669340.39999998</v>
      </c>
      <c r="J26" s="2" t="s">
        <v>376</v>
      </c>
      <c r="K26" s="3">
        <v>45540</v>
      </c>
      <c r="L26" s="67">
        <v>0.61</v>
      </c>
      <c r="M26" s="67">
        <v>0.72</v>
      </c>
      <c r="N26" s="67">
        <v>0.48</v>
      </c>
      <c r="O26" s="67">
        <v>0.51</v>
      </c>
      <c r="P26" s="2">
        <v>51</v>
      </c>
      <c r="Q26" s="8">
        <v>2.4</v>
      </c>
    </row>
    <row r="27" spans="2:17" x14ac:dyDescent="0.45">
      <c r="B27" s="32" t="s">
        <v>377</v>
      </c>
      <c r="C27" s="105">
        <v>45728</v>
      </c>
      <c r="D27" s="106">
        <v>15392222</v>
      </c>
      <c r="E27" s="106">
        <v>8134778</v>
      </c>
      <c r="F27" s="106">
        <v>23527000</v>
      </c>
      <c r="G27" s="107">
        <v>19.760000000000002</v>
      </c>
      <c r="H27" s="108">
        <v>464893520</v>
      </c>
      <c r="J27" s="32" t="s">
        <v>377</v>
      </c>
      <c r="K27" s="105">
        <v>45728</v>
      </c>
      <c r="L27" s="109">
        <v>0.56000000000000005</v>
      </c>
      <c r="M27" s="109">
        <v>0.52</v>
      </c>
      <c r="N27" s="109">
        <v>0.5</v>
      </c>
      <c r="O27" s="109">
        <v>0.54</v>
      </c>
      <c r="P27" s="32">
        <v>50</v>
      </c>
      <c r="Q27" s="110">
        <v>3.7</v>
      </c>
    </row>
    <row r="28" spans="2:17" x14ac:dyDescent="0.45">
      <c r="B28" s="2" t="s">
        <v>378</v>
      </c>
      <c r="C28" s="3">
        <v>45813</v>
      </c>
      <c r="D28" s="22">
        <v>15244479</v>
      </c>
      <c r="E28" s="22"/>
      <c r="F28" s="22">
        <v>15244479</v>
      </c>
      <c r="G28" s="36">
        <v>19.63</v>
      </c>
      <c r="H28" s="66">
        <v>299249122.76999998</v>
      </c>
      <c r="I28" s="2"/>
      <c r="J28" s="2" t="s">
        <v>378</v>
      </c>
      <c r="K28" s="3">
        <v>45813</v>
      </c>
      <c r="L28" s="67">
        <v>0.65</v>
      </c>
      <c r="M28" s="67">
        <v>0.54</v>
      </c>
      <c r="N28" s="67">
        <v>0.54</v>
      </c>
      <c r="O28" s="67">
        <v>0.57999999999999996</v>
      </c>
      <c r="P28" s="2">
        <v>52</v>
      </c>
      <c r="Q28" s="8">
        <v>2.5</v>
      </c>
    </row>
    <row r="30" spans="2:17" x14ac:dyDescent="0.45">
      <c r="B30" t="s">
        <v>383</v>
      </c>
    </row>
    <row r="32" spans="2:17" x14ac:dyDescent="0.45">
      <c r="B32" s="69" t="s">
        <v>0</v>
      </c>
      <c r="C32" s="69" t="s">
        <v>22</v>
      </c>
      <c r="D32" s="69" t="s">
        <v>100</v>
      </c>
      <c r="E32" s="69" t="s">
        <v>101</v>
      </c>
      <c r="F32" s="69" t="s">
        <v>102</v>
      </c>
      <c r="J32" t="s">
        <v>27</v>
      </c>
      <c r="K32" t="s">
        <v>313</v>
      </c>
    </row>
    <row r="33" spans="2:12" x14ac:dyDescent="0.45">
      <c r="B33" s="2" t="s">
        <v>180</v>
      </c>
      <c r="C33" s="3">
        <v>45364</v>
      </c>
      <c r="D33" s="22">
        <v>15855879</v>
      </c>
      <c r="E33" s="22">
        <v>8416278</v>
      </c>
      <c r="F33" s="22">
        <v>24272157</v>
      </c>
      <c r="H33">
        <f>ROUND(F33/1000000,1)</f>
        <v>24.3</v>
      </c>
      <c r="J33" t="s">
        <v>392</v>
      </c>
    </row>
    <row r="34" spans="2:12" x14ac:dyDescent="0.45">
      <c r="B34" s="69" t="s">
        <v>0</v>
      </c>
      <c r="C34" s="69" t="s">
        <v>22</v>
      </c>
      <c r="D34" s="69" t="s">
        <v>100</v>
      </c>
      <c r="E34" s="69" t="s">
        <v>101</v>
      </c>
      <c r="F34" s="69" t="s">
        <v>391</v>
      </c>
      <c r="J34">
        <v>61.8</v>
      </c>
    </row>
    <row r="35" spans="2:12" x14ac:dyDescent="0.45">
      <c r="B35" s="2" t="s">
        <v>181</v>
      </c>
      <c r="C35" s="2" t="s">
        <v>384</v>
      </c>
      <c r="D35" s="102">
        <f>D24</f>
        <v>16053188</v>
      </c>
      <c r="E35" s="2"/>
      <c r="F35" s="102">
        <f>D35+E35</f>
        <v>16053188</v>
      </c>
      <c r="H35">
        <f t="shared" ref="H35:H47" si="0">ROUND(F35/1000000,1)</f>
        <v>16.100000000000001</v>
      </c>
      <c r="J35">
        <f>H35+J34</f>
        <v>77.900000000000006</v>
      </c>
    </row>
    <row r="36" spans="2:12" x14ac:dyDescent="0.45">
      <c r="B36" s="2" t="s">
        <v>375</v>
      </c>
      <c r="C36" s="2" t="s">
        <v>385</v>
      </c>
      <c r="D36" s="102">
        <f>D25</f>
        <v>15943608</v>
      </c>
      <c r="E36" s="2"/>
      <c r="F36" s="102">
        <f t="shared" ref="F36:F47" si="1">D36+E36</f>
        <v>15943608</v>
      </c>
      <c r="H36">
        <f t="shared" si="0"/>
        <v>15.9</v>
      </c>
      <c r="J36">
        <f t="shared" ref="J36:J37" si="2">H36+J35</f>
        <v>93.800000000000011</v>
      </c>
    </row>
    <row r="37" spans="2:12" x14ac:dyDescent="0.45">
      <c r="B37" s="2" t="s">
        <v>376</v>
      </c>
      <c r="C37" s="2" t="s">
        <v>386</v>
      </c>
      <c r="D37" s="102">
        <f>Projections!U42</f>
        <v>16084836.173195088</v>
      </c>
      <c r="E37" s="2"/>
      <c r="F37" s="102">
        <f t="shared" si="1"/>
        <v>16084836.173195088</v>
      </c>
      <c r="H37">
        <f t="shared" si="0"/>
        <v>16.100000000000001</v>
      </c>
      <c r="J37">
        <f t="shared" si="2"/>
        <v>109.9</v>
      </c>
      <c r="K37">
        <v>79</v>
      </c>
    </row>
    <row r="38" spans="2:12" x14ac:dyDescent="0.45">
      <c r="D38" s="93"/>
      <c r="F38" s="93"/>
      <c r="J38">
        <f>J37-K37/2</f>
        <v>70.400000000000006</v>
      </c>
    </row>
    <row r="39" spans="2:12" x14ac:dyDescent="0.45">
      <c r="B39" s="2" t="s">
        <v>377</v>
      </c>
      <c r="C39" s="2" t="s">
        <v>387</v>
      </c>
      <c r="D39" s="102">
        <f>Projections!U43</f>
        <v>15262853.408163309</v>
      </c>
      <c r="E39" s="102">
        <f>Projections!L16*0.1</f>
        <v>8132403.9293097369</v>
      </c>
      <c r="F39" s="102">
        <f t="shared" si="1"/>
        <v>23395257.337473046</v>
      </c>
      <c r="H39">
        <f t="shared" si="0"/>
        <v>23.4</v>
      </c>
      <c r="J39">
        <f t="shared" ref="J39:J44" si="3">H39+J38</f>
        <v>93.800000000000011</v>
      </c>
    </row>
    <row r="40" spans="2:12" x14ac:dyDescent="0.45">
      <c r="B40" s="2" t="s">
        <v>378</v>
      </c>
      <c r="C40" s="2" t="s">
        <v>388</v>
      </c>
      <c r="D40" s="102">
        <f>Projections!U44</f>
        <v>15395617.009305863</v>
      </c>
      <c r="E40" s="2"/>
      <c r="F40" s="102">
        <f t="shared" si="1"/>
        <v>15395617.009305863</v>
      </c>
      <c r="H40">
        <f t="shared" si="0"/>
        <v>15.4</v>
      </c>
      <c r="J40">
        <f t="shared" si="3"/>
        <v>109.20000000000002</v>
      </c>
    </row>
    <row r="41" spans="2:12" x14ac:dyDescent="0.45">
      <c r="B41" s="2" t="s">
        <v>379</v>
      </c>
      <c r="C41" s="2" t="s">
        <v>389</v>
      </c>
      <c r="D41" s="102">
        <f>Projections!U45</f>
        <v>15388454.255623221</v>
      </c>
      <c r="E41" s="2"/>
      <c r="F41" s="102">
        <f t="shared" si="1"/>
        <v>15388454.255623221</v>
      </c>
      <c r="H41">
        <f t="shared" si="0"/>
        <v>15.4</v>
      </c>
      <c r="J41">
        <f t="shared" si="3"/>
        <v>124.60000000000002</v>
      </c>
    </row>
    <row r="42" spans="2:12" x14ac:dyDescent="0.45">
      <c r="B42" s="2" t="s">
        <v>380</v>
      </c>
      <c r="C42" s="2" t="s">
        <v>390</v>
      </c>
      <c r="D42" s="102">
        <f>Projections!U46</f>
        <v>15429519.396184085</v>
      </c>
      <c r="E42" s="2"/>
      <c r="F42" s="102">
        <f t="shared" si="1"/>
        <v>15429519.396184085</v>
      </c>
      <c r="H42">
        <f t="shared" si="0"/>
        <v>15.4</v>
      </c>
      <c r="J42">
        <f t="shared" si="3"/>
        <v>140.00000000000003</v>
      </c>
      <c r="K42">
        <v>79</v>
      </c>
      <c r="L42">
        <f>SUM(H39:H42)</f>
        <v>69.599999999999994</v>
      </c>
    </row>
    <row r="43" spans="2:12" x14ac:dyDescent="0.45">
      <c r="D43" s="93"/>
      <c r="F43" s="93"/>
      <c r="J43">
        <f>J42-K42/2</f>
        <v>100.50000000000003</v>
      </c>
    </row>
    <row r="44" spans="2:12" x14ac:dyDescent="0.45">
      <c r="B44" s="2" t="s">
        <v>393</v>
      </c>
      <c r="C44" s="2" t="s">
        <v>397</v>
      </c>
      <c r="D44" s="102">
        <f>Projections!U47</f>
        <v>17999467.083755251</v>
      </c>
      <c r="E44" s="102"/>
      <c r="F44" s="102">
        <f t="shared" si="1"/>
        <v>17999467.083755251</v>
      </c>
      <c r="H44">
        <f t="shared" si="0"/>
        <v>18</v>
      </c>
      <c r="J44">
        <f t="shared" si="3"/>
        <v>118.50000000000003</v>
      </c>
    </row>
    <row r="45" spans="2:12" x14ac:dyDescent="0.45">
      <c r="B45" s="2" t="s">
        <v>394</v>
      </c>
      <c r="C45" s="2" t="s">
        <v>398</v>
      </c>
      <c r="D45" s="102">
        <f>Projections!U48</f>
        <v>18156035.05992464</v>
      </c>
      <c r="E45" s="2"/>
      <c r="F45" s="102">
        <f t="shared" si="1"/>
        <v>18156035.05992464</v>
      </c>
      <c r="H45">
        <f t="shared" si="0"/>
        <v>18.2</v>
      </c>
      <c r="J45">
        <f t="shared" ref="J45" si="4">H45+J44</f>
        <v>136.70000000000002</v>
      </c>
    </row>
    <row r="46" spans="2:12" x14ac:dyDescent="0.45">
      <c r="B46" s="2" t="s">
        <v>395</v>
      </c>
      <c r="C46" s="2" t="s">
        <v>399</v>
      </c>
      <c r="D46" s="102">
        <f>Projections!U49</f>
        <v>18147588.031987466</v>
      </c>
      <c r="E46" s="2"/>
      <c r="F46" s="102">
        <f t="shared" si="1"/>
        <v>18147588.031987466</v>
      </c>
      <c r="H46">
        <f t="shared" si="0"/>
        <v>18.100000000000001</v>
      </c>
      <c r="J46">
        <f>H46+J45</f>
        <v>154.80000000000001</v>
      </c>
    </row>
    <row r="47" spans="2:12" x14ac:dyDescent="0.45">
      <c r="B47" s="2" t="s">
        <v>396</v>
      </c>
      <c r="C47" s="2" t="s">
        <v>400</v>
      </c>
      <c r="D47" s="102">
        <f>Projections!U50</f>
        <v>18196016.109362546</v>
      </c>
      <c r="E47" s="2"/>
      <c r="F47" s="102">
        <f t="shared" si="1"/>
        <v>18196016.109362546</v>
      </c>
      <c r="H47">
        <f t="shared" si="0"/>
        <v>18.2</v>
      </c>
      <c r="J47">
        <f t="shared" ref="J47" si="5">H47+J46</f>
        <v>173</v>
      </c>
      <c r="K47">
        <v>79</v>
      </c>
      <c r="L47">
        <f>SUM(H44:H47)</f>
        <v>72.5</v>
      </c>
    </row>
    <row r="48" spans="2:12" x14ac:dyDescent="0.45">
      <c r="J48">
        <f>J47-K37/2-K42/2-K47</f>
        <v>15</v>
      </c>
    </row>
    <row r="52" spans="2:6" x14ac:dyDescent="0.45">
      <c r="B52">
        <v>2024</v>
      </c>
      <c r="F52" s="93">
        <f>SUM(F33:F37)</f>
        <v>72353789.173195094</v>
      </c>
    </row>
    <row r="53" spans="2:6" x14ac:dyDescent="0.45">
      <c r="B53">
        <v>2025</v>
      </c>
      <c r="F53" s="93">
        <f>SUM(F39:F42)</f>
        <v>69608847.998586208</v>
      </c>
    </row>
    <row r="54" spans="2:6" x14ac:dyDescent="0.45">
      <c r="B54">
        <v>2026</v>
      </c>
      <c r="F54" s="93">
        <f>SUM(F44:F47)</f>
        <v>72499106.285029903</v>
      </c>
    </row>
  </sheetData>
  <sortState xmlns:xlrd2="http://schemas.microsoft.com/office/spreadsheetml/2017/richdata2" ref="B7:H23">
    <sortCondition ref="C7:C23"/>
  </sortState>
  <mergeCells count="2">
    <mergeCell ref="B4:H4"/>
    <mergeCell ref="L4:O4"/>
  </mergeCells>
  <phoneticPr fontId="5" type="noConversion"/>
  <hyperlinks>
    <hyperlink ref="E3" r:id="rId1" xr:uid="{280AEF86-DED6-4638-9135-3B7A4FF55E9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6E9D3-C34E-424C-88BD-2505A28DFB68}">
  <dimension ref="A1:T72"/>
  <sheetViews>
    <sheetView tabSelected="1" workbookViewId="0">
      <selection activeCell="P5" sqref="P5"/>
    </sheetView>
  </sheetViews>
  <sheetFormatPr defaultRowHeight="14.25" x14ac:dyDescent="0.45"/>
  <cols>
    <col min="1" max="1" width="9.265625" bestFit="1" customWidth="1"/>
    <col min="2" max="2" width="10.19921875" bestFit="1" customWidth="1"/>
    <col min="3" max="3" width="14.6640625" bestFit="1" customWidth="1"/>
    <col min="4" max="4" width="9.6640625" bestFit="1" customWidth="1"/>
    <col min="5" max="5" width="11.86328125" bestFit="1" customWidth="1"/>
    <col min="6" max="6" width="11.6640625" bestFit="1" customWidth="1"/>
    <col min="7" max="7" width="12.6640625" bestFit="1" customWidth="1"/>
    <col min="9" max="9" width="16.1328125" hidden="1" customWidth="1"/>
    <col min="10" max="10" width="9.19921875" hidden="1" customWidth="1"/>
    <col min="11" max="11" width="14.6640625" hidden="1" customWidth="1"/>
    <col min="12" max="12" width="8.6640625" hidden="1" customWidth="1"/>
    <col min="13" max="13" width="11.86328125" hidden="1" customWidth="1"/>
    <col min="14" max="14" width="11.6640625" hidden="1" customWidth="1"/>
    <col min="15" max="15" width="12.6640625" hidden="1" customWidth="1"/>
    <col min="19" max="19" width="4.73046875" bestFit="1" customWidth="1"/>
    <col min="20" max="20" width="6.796875" bestFit="1" customWidth="1"/>
  </cols>
  <sheetData>
    <row r="1" spans="1:20" x14ac:dyDescent="0.45">
      <c r="A1" s="9" t="s">
        <v>182</v>
      </c>
      <c r="D1" s="35" t="s">
        <v>185</v>
      </c>
      <c r="P1" t="s">
        <v>424</v>
      </c>
    </row>
    <row r="2" spans="1:20" x14ac:dyDescent="0.45">
      <c r="A2" s="114"/>
      <c r="B2" s="115"/>
      <c r="C2" s="115"/>
      <c r="D2" s="115"/>
      <c r="E2" s="115"/>
      <c r="F2" s="115"/>
      <c r="G2" s="115"/>
    </row>
    <row r="3" spans="1:20" x14ac:dyDescent="0.45">
      <c r="Q3" t="s">
        <v>71</v>
      </c>
    </row>
    <row r="4" spans="1:20" x14ac:dyDescent="0.45">
      <c r="A4" s="69" t="s">
        <v>0</v>
      </c>
      <c r="B4" s="69" t="s">
        <v>22</v>
      </c>
      <c r="C4" s="69" t="s">
        <v>100</v>
      </c>
      <c r="D4" s="69" t="s">
        <v>101</v>
      </c>
      <c r="E4" s="69" t="s">
        <v>102</v>
      </c>
      <c r="F4" s="69" t="s">
        <v>103</v>
      </c>
      <c r="G4" s="69" t="s">
        <v>104</v>
      </c>
      <c r="I4" s="9" t="s">
        <v>417</v>
      </c>
      <c r="Q4" s="111" t="s">
        <v>72</v>
      </c>
      <c r="S4" s="69" t="s">
        <v>279</v>
      </c>
      <c r="T4" s="69" t="s">
        <v>403</v>
      </c>
    </row>
    <row r="5" spans="1:20" x14ac:dyDescent="0.45">
      <c r="A5" s="2" t="str">
        <f>RGGI!B28</f>
        <v>Auction 68</v>
      </c>
      <c r="B5" s="3">
        <f>RGGI!C28</f>
        <v>45813</v>
      </c>
      <c r="C5" s="22">
        <f>RGGI!D28</f>
        <v>15244479</v>
      </c>
      <c r="D5" s="22">
        <f>RGGI!E28</f>
        <v>0</v>
      </c>
      <c r="E5" s="22">
        <f>RGGI!F28</f>
        <v>15244479</v>
      </c>
      <c r="F5" s="36">
        <f>RGGI!G28</f>
        <v>19.63</v>
      </c>
      <c r="G5" s="66">
        <f>RGGI!H28</f>
        <v>299249122.76999998</v>
      </c>
      <c r="I5" s="9"/>
      <c r="S5" s="2">
        <v>2008</v>
      </c>
      <c r="T5" s="36">
        <v>3.2249999999999996</v>
      </c>
    </row>
    <row r="6" spans="1:20" x14ac:dyDescent="0.45">
      <c r="A6" s="2" t="s">
        <v>377</v>
      </c>
      <c r="B6" s="3">
        <v>45728</v>
      </c>
      <c r="C6" s="22">
        <v>15392222</v>
      </c>
      <c r="D6" s="22">
        <v>8134778</v>
      </c>
      <c r="E6" s="22">
        <v>23527000</v>
      </c>
      <c r="F6" s="36">
        <v>19.760000000000002</v>
      </c>
      <c r="G6" s="66">
        <v>464893520</v>
      </c>
      <c r="P6">
        <f>YEAR(B6)</f>
        <v>2025</v>
      </c>
      <c r="Q6" s="103">
        <f>AVERAGE(F5:F6)</f>
        <v>19.695</v>
      </c>
      <c r="S6" s="2">
        <v>2009</v>
      </c>
      <c r="T6" s="36">
        <v>2.7450000000000001</v>
      </c>
    </row>
    <row r="7" spans="1:20" x14ac:dyDescent="0.45">
      <c r="A7" s="2" t="s">
        <v>376</v>
      </c>
      <c r="B7" s="3">
        <v>45630</v>
      </c>
      <c r="C7" s="22">
        <v>15943608</v>
      </c>
      <c r="D7" s="2">
        <v>0</v>
      </c>
      <c r="E7" s="22">
        <v>15943608</v>
      </c>
      <c r="F7" s="36">
        <v>20.05</v>
      </c>
      <c r="G7" s="66">
        <v>319669340.39999998</v>
      </c>
      <c r="I7" s="69" t="s">
        <v>0</v>
      </c>
      <c r="J7" s="69" t="s">
        <v>22</v>
      </c>
      <c r="K7" s="69" t="s">
        <v>100</v>
      </c>
      <c r="L7" s="69" t="s">
        <v>101</v>
      </c>
      <c r="M7" s="69" t="s">
        <v>102</v>
      </c>
      <c r="N7" s="69" t="s">
        <v>103</v>
      </c>
      <c r="O7" s="69" t="s">
        <v>104</v>
      </c>
      <c r="S7" s="2">
        <v>2010</v>
      </c>
      <c r="T7" s="36">
        <v>1.9175</v>
      </c>
    </row>
    <row r="8" spans="1:20" x14ac:dyDescent="0.45">
      <c r="A8" s="2" t="s">
        <v>375</v>
      </c>
      <c r="B8" s="3">
        <v>45539</v>
      </c>
      <c r="C8" s="22">
        <v>15943608</v>
      </c>
      <c r="D8" s="2">
        <v>0</v>
      </c>
      <c r="E8" s="22">
        <v>15943608</v>
      </c>
      <c r="F8" s="36">
        <v>25.75</v>
      </c>
      <c r="G8" s="66">
        <v>410547906</v>
      </c>
      <c r="I8" s="2" t="s">
        <v>131</v>
      </c>
      <c r="J8" s="3">
        <v>40884</v>
      </c>
      <c r="K8" s="22">
        <v>1864951</v>
      </c>
      <c r="L8" s="2" t="s">
        <v>416</v>
      </c>
      <c r="M8" s="2">
        <v>0</v>
      </c>
      <c r="N8" s="2" t="s">
        <v>416</v>
      </c>
      <c r="O8" s="2" t="s">
        <v>416</v>
      </c>
      <c r="S8" s="2">
        <v>2011</v>
      </c>
      <c r="T8" s="36">
        <v>1.89</v>
      </c>
    </row>
    <row r="9" spans="1:20" x14ac:dyDescent="0.45">
      <c r="A9" s="2" t="s">
        <v>181</v>
      </c>
      <c r="B9" s="3">
        <v>45448</v>
      </c>
      <c r="C9" s="22">
        <v>16053188</v>
      </c>
      <c r="D9" s="2">
        <v>0</v>
      </c>
      <c r="E9" s="22">
        <v>16053188</v>
      </c>
      <c r="F9" s="36">
        <v>21.03</v>
      </c>
      <c r="G9" s="66">
        <v>337598543.63999999</v>
      </c>
      <c r="I9" s="2" t="s">
        <v>129</v>
      </c>
      <c r="J9" s="3">
        <v>40793</v>
      </c>
      <c r="K9" s="22">
        <v>1864951</v>
      </c>
      <c r="L9" s="2" t="s">
        <v>416</v>
      </c>
      <c r="M9" s="2">
        <v>0</v>
      </c>
      <c r="N9" s="2" t="s">
        <v>416</v>
      </c>
      <c r="O9" s="2" t="s">
        <v>416</v>
      </c>
      <c r="S9" s="2">
        <v>2012</v>
      </c>
      <c r="T9" s="36">
        <v>1.93</v>
      </c>
    </row>
    <row r="10" spans="1:20" x14ac:dyDescent="0.45">
      <c r="A10" s="2" t="s">
        <v>180</v>
      </c>
      <c r="B10" s="3">
        <v>45364</v>
      </c>
      <c r="C10" s="22">
        <v>15855879</v>
      </c>
      <c r="D10" s="22">
        <v>8416278</v>
      </c>
      <c r="E10" s="22">
        <v>24272157</v>
      </c>
      <c r="F10" s="36">
        <v>16</v>
      </c>
      <c r="G10" s="66">
        <v>388354512</v>
      </c>
      <c r="I10" s="2" t="s">
        <v>127</v>
      </c>
      <c r="J10" s="3">
        <v>40702</v>
      </c>
      <c r="K10" s="22">
        <v>1864952</v>
      </c>
      <c r="L10" s="2" t="s">
        <v>416</v>
      </c>
      <c r="M10" s="22">
        <v>943000</v>
      </c>
      <c r="N10" s="36">
        <v>1.89</v>
      </c>
      <c r="O10" s="2" t="s">
        <v>416</v>
      </c>
      <c r="P10">
        <f>YEAR(B10)</f>
        <v>2024</v>
      </c>
      <c r="Q10" s="103">
        <f>AVERAGE(F7:F10)</f>
        <v>20.7075</v>
      </c>
      <c r="S10" s="2">
        <v>2013</v>
      </c>
      <c r="T10" s="36">
        <v>2.92</v>
      </c>
    </row>
    <row r="11" spans="1:20" x14ac:dyDescent="0.45">
      <c r="A11" s="2" t="s">
        <v>179</v>
      </c>
      <c r="B11" s="3">
        <v>45266</v>
      </c>
      <c r="C11" s="22">
        <v>22090709</v>
      </c>
      <c r="D11" s="22">
        <v>5565291</v>
      </c>
      <c r="E11" s="22">
        <v>27656000</v>
      </c>
      <c r="F11" s="36">
        <v>14.88</v>
      </c>
      <c r="G11" s="66">
        <v>411521280</v>
      </c>
      <c r="I11" s="2" t="s">
        <v>125</v>
      </c>
      <c r="J11" s="3">
        <v>40611</v>
      </c>
      <c r="K11" s="22">
        <v>2144710</v>
      </c>
      <c r="L11" s="2" t="s">
        <v>416</v>
      </c>
      <c r="M11" s="22">
        <v>2144710</v>
      </c>
      <c r="N11" s="36">
        <v>1.89</v>
      </c>
      <c r="O11" s="2" t="s">
        <v>416</v>
      </c>
      <c r="S11" s="2">
        <v>2014</v>
      </c>
      <c r="T11" s="36">
        <v>4.7774999999999999</v>
      </c>
    </row>
    <row r="12" spans="1:20" x14ac:dyDescent="0.45">
      <c r="A12" s="2" t="s">
        <v>178</v>
      </c>
      <c r="B12" s="3">
        <v>45175</v>
      </c>
      <c r="C12" s="22">
        <v>21948358</v>
      </c>
      <c r="D12" s="2">
        <v>0</v>
      </c>
      <c r="E12" s="22">
        <v>21948358</v>
      </c>
      <c r="F12" s="36">
        <v>13.85</v>
      </c>
      <c r="G12" s="66">
        <v>303984758.30000001</v>
      </c>
      <c r="I12" s="2" t="s">
        <v>123</v>
      </c>
      <c r="J12" s="3">
        <v>40513</v>
      </c>
      <c r="K12" s="22">
        <v>2137991</v>
      </c>
      <c r="L12" s="2" t="s">
        <v>416</v>
      </c>
      <c r="M12" s="22">
        <v>1172000</v>
      </c>
      <c r="N12" s="36">
        <v>1.86</v>
      </c>
      <c r="O12" s="2" t="s">
        <v>416</v>
      </c>
      <c r="S12" s="2">
        <v>2015</v>
      </c>
      <c r="T12" s="36">
        <v>6.1074999999999999</v>
      </c>
    </row>
    <row r="13" spans="1:20" x14ac:dyDescent="0.45">
      <c r="A13" s="2" t="s">
        <v>177</v>
      </c>
      <c r="B13" s="3">
        <v>45084</v>
      </c>
      <c r="C13" s="22">
        <v>22026639</v>
      </c>
      <c r="D13" s="2">
        <v>0</v>
      </c>
      <c r="E13" s="22">
        <v>22026639</v>
      </c>
      <c r="F13" s="36">
        <v>12.73</v>
      </c>
      <c r="G13" s="66">
        <v>280399114.47000003</v>
      </c>
      <c r="I13" s="2" t="s">
        <v>121</v>
      </c>
      <c r="J13" s="3">
        <v>40429</v>
      </c>
      <c r="K13" s="22">
        <v>2137992</v>
      </c>
      <c r="L13" s="2" t="s">
        <v>416</v>
      </c>
      <c r="M13" s="22">
        <v>1312000</v>
      </c>
      <c r="N13" s="36">
        <v>1.86</v>
      </c>
      <c r="O13" s="2" t="s">
        <v>416</v>
      </c>
      <c r="S13" s="2">
        <v>2016</v>
      </c>
      <c r="T13" s="36">
        <v>4.4675000000000002</v>
      </c>
    </row>
    <row r="14" spans="1:20" x14ac:dyDescent="0.45">
      <c r="A14" s="2" t="s">
        <v>176</v>
      </c>
      <c r="B14" s="3">
        <v>44993</v>
      </c>
      <c r="C14" s="22">
        <v>21522877</v>
      </c>
      <c r="D14" s="2">
        <v>0</v>
      </c>
      <c r="E14" s="22">
        <v>21522877</v>
      </c>
      <c r="F14" s="36">
        <v>12.5</v>
      </c>
      <c r="G14" s="66">
        <v>269035962.5</v>
      </c>
      <c r="I14" s="2" t="s">
        <v>119</v>
      </c>
      <c r="J14" s="3">
        <v>40338</v>
      </c>
      <c r="K14" s="22">
        <v>2137993</v>
      </c>
      <c r="L14" s="2" t="s">
        <v>416</v>
      </c>
      <c r="M14" s="22">
        <v>2137993</v>
      </c>
      <c r="N14" s="36">
        <v>1.86</v>
      </c>
      <c r="O14" s="2" t="s">
        <v>416</v>
      </c>
      <c r="P14">
        <f>YEAR(B14)</f>
        <v>2023</v>
      </c>
      <c r="Q14" s="103">
        <f>AVERAGE(F11:F14)</f>
        <v>13.49</v>
      </c>
      <c r="S14" s="2">
        <v>2017</v>
      </c>
      <c r="T14" s="36">
        <v>3.4199999999999995</v>
      </c>
    </row>
    <row r="15" spans="1:20" x14ac:dyDescent="0.45">
      <c r="A15" s="2" t="s">
        <v>175</v>
      </c>
      <c r="B15" s="3">
        <v>44902</v>
      </c>
      <c r="C15" s="22">
        <v>22233203</v>
      </c>
      <c r="D15" s="2">
        <v>0</v>
      </c>
      <c r="E15" s="22">
        <v>22233203</v>
      </c>
      <c r="F15" s="36">
        <v>12.99</v>
      </c>
      <c r="G15" s="66">
        <v>288809306.97000003</v>
      </c>
      <c r="I15" s="2" t="s">
        <v>117</v>
      </c>
      <c r="J15" s="3">
        <v>40247</v>
      </c>
      <c r="K15" s="22">
        <v>2137992</v>
      </c>
      <c r="L15" s="2" t="s">
        <v>416</v>
      </c>
      <c r="M15" s="22">
        <v>2091000</v>
      </c>
      <c r="N15" s="36">
        <v>1.86</v>
      </c>
      <c r="O15" s="2" t="s">
        <v>416</v>
      </c>
      <c r="S15" s="2">
        <v>2018</v>
      </c>
      <c r="T15" s="36">
        <v>4.415</v>
      </c>
    </row>
    <row r="16" spans="1:20" x14ac:dyDescent="0.45">
      <c r="A16" s="2" t="s">
        <v>174</v>
      </c>
      <c r="B16" s="3">
        <v>44811</v>
      </c>
      <c r="C16" s="22">
        <v>22404023</v>
      </c>
      <c r="D16" s="2">
        <v>0</v>
      </c>
      <c r="E16" s="22">
        <v>22404023</v>
      </c>
      <c r="F16" s="36">
        <v>13.45</v>
      </c>
      <c r="G16" s="66">
        <v>301334109.35000002</v>
      </c>
      <c r="I16" s="2" t="s">
        <v>115</v>
      </c>
      <c r="J16" s="3">
        <v>40149</v>
      </c>
      <c r="K16" s="22">
        <v>2172540</v>
      </c>
      <c r="L16" s="2" t="s">
        <v>416</v>
      </c>
      <c r="M16" s="22">
        <v>1599000</v>
      </c>
      <c r="N16" s="36">
        <v>1.86</v>
      </c>
      <c r="O16" s="2" t="s">
        <v>416</v>
      </c>
      <c r="S16" s="2">
        <v>2019</v>
      </c>
      <c r="T16" s="36">
        <v>5.4249999999999998</v>
      </c>
    </row>
    <row r="17" spans="1:20" x14ac:dyDescent="0.45">
      <c r="A17" s="2" t="s">
        <v>173</v>
      </c>
      <c r="B17" s="3">
        <v>44713</v>
      </c>
      <c r="C17" s="22">
        <v>22280473</v>
      </c>
      <c r="D17" s="2">
        <v>0</v>
      </c>
      <c r="E17" s="22">
        <v>22280473</v>
      </c>
      <c r="F17" s="36">
        <v>13.9</v>
      </c>
      <c r="G17" s="66">
        <v>309698574.69999999</v>
      </c>
      <c r="I17" s="2" t="s">
        <v>113</v>
      </c>
      <c r="J17" s="3">
        <v>40065</v>
      </c>
      <c r="K17" s="22">
        <v>2172540</v>
      </c>
      <c r="L17" s="22">
        <v>2172540</v>
      </c>
      <c r="M17" s="36">
        <v>1.87</v>
      </c>
      <c r="N17" s="2"/>
      <c r="O17" s="2"/>
      <c r="S17" s="2">
        <v>2020</v>
      </c>
      <c r="T17" s="36">
        <v>6.4075000000000006</v>
      </c>
    </row>
    <row r="18" spans="1:20" x14ac:dyDescent="0.45">
      <c r="A18" s="2" t="s">
        <v>172</v>
      </c>
      <c r="B18" s="3">
        <v>44629</v>
      </c>
      <c r="C18" s="22">
        <v>21761269</v>
      </c>
      <c r="D18" s="2">
        <v>0</v>
      </c>
      <c r="E18" s="22">
        <v>21761269</v>
      </c>
      <c r="F18" s="36">
        <v>13.5</v>
      </c>
      <c r="G18" s="66">
        <v>293777131.5</v>
      </c>
      <c r="I18" s="2" t="s">
        <v>111</v>
      </c>
      <c r="J18" s="3">
        <v>39981</v>
      </c>
      <c r="K18" s="22">
        <v>2172540</v>
      </c>
      <c r="L18" s="2" t="s">
        <v>416</v>
      </c>
      <c r="M18" s="22">
        <v>2172540</v>
      </c>
      <c r="N18" s="36">
        <v>2.06</v>
      </c>
      <c r="O18" s="2" t="s">
        <v>416</v>
      </c>
      <c r="P18">
        <f>YEAR(B18)</f>
        <v>2022</v>
      </c>
      <c r="Q18" s="103">
        <f>AVERAGE(F15:F18)</f>
        <v>13.459999999999999</v>
      </c>
      <c r="S18" s="2">
        <v>2021</v>
      </c>
      <c r="T18" s="36">
        <v>9.4674999999999994</v>
      </c>
    </row>
    <row r="19" spans="1:20" x14ac:dyDescent="0.45">
      <c r="A19" s="2" t="s">
        <v>171</v>
      </c>
      <c r="B19" s="3">
        <v>44531</v>
      </c>
      <c r="C19" s="22">
        <v>23121518</v>
      </c>
      <c r="D19" s="22">
        <v>3919482</v>
      </c>
      <c r="E19" s="22">
        <v>27041000</v>
      </c>
      <c r="F19" s="36">
        <v>13</v>
      </c>
      <c r="G19" s="66">
        <v>351533000</v>
      </c>
      <c r="I19" s="2" t="s">
        <v>109</v>
      </c>
      <c r="J19" s="3">
        <v>39890</v>
      </c>
      <c r="K19" s="22">
        <v>2175513</v>
      </c>
      <c r="L19" s="2" t="s">
        <v>416</v>
      </c>
      <c r="M19" s="22">
        <v>2175513</v>
      </c>
      <c r="N19" s="36">
        <v>3.05</v>
      </c>
      <c r="O19" s="2" t="s">
        <v>416</v>
      </c>
      <c r="S19" s="2">
        <v>2022</v>
      </c>
      <c r="T19" s="36">
        <v>13.459999999999999</v>
      </c>
    </row>
    <row r="20" spans="1:20" x14ac:dyDescent="0.45">
      <c r="A20" s="2" t="s">
        <v>170</v>
      </c>
      <c r="B20" s="3">
        <v>44447</v>
      </c>
      <c r="C20" s="22">
        <v>22911423</v>
      </c>
      <c r="D20" s="2">
        <v>0</v>
      </c>
      <c r="E20" s="22">
        <v>22911423</v>
      </c>
      <c r="F20" s="36">
        <v>9.3000000000000007</v>
      </c>
      <c r="G20" s="66">
        <v>213076233.90000001</v>
      </c>
      <c r="S20" s="2">
        <v>2023</v>
      </c>
      <c r="T20" s="36">
        <v>13.49</v>
      </c>
    </row>
    <row r="21" spans="1:20" x14ac:dyDescent="0.45">
      <c r="A21" s="2" t="s">
        <v>169</v>
      </c>
      <c r="B21" s="3">
        <v>44349</v>
      </c>
      <c r="C21" s="22">
        <v>22987719</v>
      </c>
      <c r="D21" s="2">
        <v>0</v>
      </c>
      <c r="E21" s="22">
        <v>22987719</v>
      </c>
      <c r="F21" s="36">
        <v>7.97</v>
      </c>
      <c r="G21" s="66">
        <v>183212120.43000001</v>
      </c>
      <c r="S21" s="2">
        <v>2024</v>
      </c>
      <c r="T21" s="36">
        <v>20.7075</v>
      </c>
    </row>
    <row r="22" spans="1:20" x14ac:dyDescent="0.45">
      <c r="A22" s="2" t="s">
        <v>168</v>
      </c>
      <c r="B22" s="3">
        <v>44258</v>
      </c>
      <c r="C22" s="22">
        <v>23467261</v>
      </c>
      <c r="D22" s="2">
        <v>0</v>
      </c>
      <c r="E22" s="22">
        <v>23467261</v>
      </c>
      <c r="F22" s="36">
        <v>7.6</v>
      </c>
      <c r="G22" s="66">
        <v>178351183.59999999</v>
      </c>
      <c r="P22">
        <f>YEAR(B22)</f>
        <v>2021</v>
      </c>
      <c r="Q22" s="103">
        <f>AVERAGE(F19:F22)</f>
        <v>9.4674999999999994</v>
      </c>
      <c r="S22" s="2">
        <v>2025</v>
      </c>
      <c r="T22" s="36">
        <v>19.695</v>
      </c>
    </row>
    <row r="23" spans="1:20" x14ac:dyDescent="0.45">
      <c r="A23" s="2" t="s">
        <v>167</v>
      </c>
      <c r="B23" s="3">
        <v>44167</v>
      </c>
      <c r="C23" s="22">
        <v>16237495</v>
      </c>
      <c r="D23" s="2">
        <v>0</v>
      </c>
      <c r="E23" s="22">
        <v>16237495</v>
      </c>
      <c r="F23" s="36">
        <v>7.41</v>
      </c>
      <c r="G23" s="66">
        <v>120319837.95</v>
      </c>
    </row>
    <row r="24" spans="1:20" x14ac:dyDescent="0.45">
      <c r="A24" s="2" t="s">
        <v>166</v>
      </c>
      <c r="B24" s="3">
        <v>44076</v>
      </c>
      <c r="C24" s="22">
        <v>16192785</v>
      </c>
      <c r="D24" s="2">
        <v>0</v>
      </c>
      <c r="E24" s="22">
        <v>16192785</v>
      </c>
      <c r="F24" s="36">
        <v>6.82</v>
      </c>
      <c r="G24" s="66">
        <v>110434793.7</v>
      </c>
    </row>
    <row r="25" spans="1:20" x14ac:dyDescent="0.45">
      <c r="A25" s="2" t="s">
        <v>165</v>
      </c>
      <c r="B25" s="3">
        <v>43985</v>
      </c>
      <c r="C25" s="22">
        <v>16336298</v>
      </c>
      <c r="D25" s="2">
        <v>0</v>
      </c>
      <c r="E25" s="22">
        <v>16336298</v>
      </c>
      <c r="F25" s="36">
        <v>5.75</v>
      </c>
      <c r="G25" s="66">
        <v>93933713.5</v>
      </c>
    </row>
    <row r="26" spans="1:20" x14ac:dyDescent="0.45">
      <c r="A26" s="2" t="s">
        <v>164</v>
      </c>
      <c r="B26" s="3">
        <v>43901</v>
      </c>
      <c r="C26" s="22">
        <v>16208347</v>
      </c>
      <c r="D26" s="2">
        <v>0</v>
      </c>
      <c r="E26" s="22">
        <v>16208347</v>
      </c>
      <c r="F26" s="36">
        <v>5.65</v>
      </c>
      <c r="G26" s="66">
        <v>91577160.549999997</v>
      </c>
      <c r="P26">
        <f>YEAR(B26)</f>
        <v>2020</v>
      </c>
      <c r="Q26" s="103">
        <f>AVERAGE(F23:F26)</f>
        <v>6.4075000000000006</v>
      </c>
    </row>
    <row r="27" spans="1:20" x14ac:dyDescent="0.45">
      <c r="A27" s="2" t="s">
        <v>163</v>
      </c>
      <c r="B27" s="3">
        <v>43803</v>
      </c>
      <c r="C27" s="22">
        <v>13116444</v>
      </c>
      <c r="D27" s="2">
        <v>0</v>
      </c>
      <c r="E27" s="22">
        <v>13116444</v>
      </c>
      <c r="F27" s="36">
        <v>5.61</v>
      </c>
      <c r="G27" s="66">
        <v>73583250.840000004</v>
      </c>
    </row>
    <row r="28" spans="1:20" x14ac:dyDescent="0.45">
      <c r="A28" s="2" t="s">
        <v>162</v>
      </c>
      <c r="B28" s="3">
        <v>43712</v>
      </c>
      <c r="C28" s="22">
        <v>13116447</v>
      </c>
      <c r="D28" s="2">
        <v>0</v>
      </c>
      <c r="E28" s="22">
        <v>13116447</v>
      </c>
      <c r="F28" s="36">
        <v>5.2</v>
      </c>
      <c r="G28" s="66">
        <v>68205524.400000006</v>
      </c>
    </row>
    <row r="29" spans="1:20" x14ac:dyDescent="0.45">
      <c r="A29" s="2" t="s">
        <v>161</v>
      </c>
      <c r="B29" s="3">
        <v>43621</v>
      </c>
      <c r="C29" s="22">
        <v>13221453</v>
      </c>
      <c r="D29" s="2">
        <v>0</v>
      </c>
      <c r="E29" s="22">
        <v>13221453</v>
      </c>
      <c r="F29" s="36">
        <v>5.62</v>
      </c>
      <c r="G29" s="66">
        <v>74304565.859999999</v>
      </c>
    </row>
    <row r="30" spans="1:20" x14ac:dyDescent="0.45">
      <c r="A30" s="2" t="s">
        <v>160</v>
      </c>
      <c r="B30" s="3">
        <v>43537</v>
      </c>
      <c r="C30" s="22">
        <v>12883436</v>
      </c>
      <c r="D30" s="2">
        <v>0</v>
      </c>
      <c r="E30" s="22">
        <v>12883436</v>
      </c>
      <c r="F30" s="36">
        <v>5.27</v>
      </c>
      <c r="G30" s="66">
        <v>67895707.719999999</v>
      </c>
      <c r="P30">
        <f>YEAR(B30)</f>
        <v>2019</v>
      </c>
      <c r="Q30" s="103">
        <f>AVERAGE(F27:F30)</f>
        <v>5.4249999999999998</v>
      </c>
    </row>
    <row r="31" spans="1:20" x14ac:dyDescent="0.45">
      <c r="A31" s="2" t="s">
        <v>159</v>
      </c>
      <c r="B31" s="3">
        <v>43439</v>
      </c>
      <c r="C31" s="22">
        <v>13360649</v>
      </c>
      <c r="D31" s="2">
        <v>0</v>
      </c>
      <c r="E31" s="22">
        <v>13360649</v>
      </c>
      <c r="F31" s="36">
        <v>5.35</v>
      </c>
      <c r="G31" s="66">
        <v>71479472.150000006</v>
      </c>
    </row>
    <row r="32" spans="1:20" x14ac:dyDescent="0.45">
      <c r="A32" s="2" t="s">
        <v>158</v>
      </c>
      <c r="B32" s="3">
        <v>43348</v>
      </c>
      <c r="C32" s="22">
        <v>13590107</v>
      </c>
      <c r="D32" s="2">
        <v>0</v>
      </c>
      <c r="E32" s="22">
        <v>13590107</v>
      </c>
      <c r="F32" s="36">
        <v>4.5</v>
      </c>
      <c r="G32" s="66">
        <v>61155481.5</v>
      </c>
    </row>
    <row r="33" spans="1:17" x14ac:dyDescent="0.45">
      <c r="A33" s="2" t="s">
        <v>157</v>
      </c>
      <c r="B33" s="3">
        <v>43264</v>
      </c>
      <c r="C33" s="22">
        <v>13771025</v>
      </c>
      <c r="D33" s="2">
        <v>0</v>
      </c>
      <c r="E33" s="22">
        <v>13771025</v>
      </c>
      <c r="F33" s="36">
        <v>4.0199999999999996</v>
      </c>
      <c r="G33" s="66">
        <v>55359520.5</v>
      </c>
    </row>
    <row r="34" spans="1:17" x14ac:dyDescent="0.45">
      <c r="A34" s="2" t="s">
        <v>156</v>
      </c>
      <c r="B34" s="3">
        <v>43173</v>
      </c>
      <c r="C34" s="22">
        <v>13553767</v>
      </c>
      <c r="D34" s="2">
        <v>0</v>
      </c>
      <c r="E34" s="22">
        <v>13553767</v>
      </c>
      <c r="F34" s="36">
        <v>3.79</v>
      </c>
      <c r="G34" s="66">
        <v>51368776.93</v>
      </c>
      <c r="P34">
        <f>YEAR(B34)</f>
        <v>2018</v>
      </c>
      <c r="Q34" s="103">
        <f>AVERAGE(F31:F34)</f>
        <v>4.415</v>
      </c>
    </row>
    <row r="35" spans="1:17" x14ac:dyDescent="0.45">
      <c r="A35" s="2" t="s">
        <v>155</v>
      </c>
      <c r="B35" s="3">
        <v>43075</v>
      </c>
      <c r="C35" s="22">
        <v>14687989</v>
      </c>
      <c r="D35" s="2">
        <v>0</v>
      </c>
      <c r="E35" s="22">
        <v>14687989</v>
      </c>
      <c r="F35" s="36">
        <v>3.8</v>
      </c>
      <c r="G35" s="66">
        <v>55814358.200000003</v>
      </c>
    </row>
    <row r="36" spans="1:17" x14ac:dyDescent="0.45">
      <c r="A36" s="2" t="s">
        <v>154</v>
      </c>
      <c r="B36" s="3">
        <v>42984</v>
      </c>
      <c r="C36" s="22">
        <v>14371585</v>
      </c>
      <c r="D36" s="2">
        <v>0</v>
      </c>
      <c r="E36" s="22">
        <v>14371585</v>
      </c>
      <c r="F36" s="36">
        <v>4.3499999999999996</v>
      </c>
      <c r="G36" s="66">
        <v>62516394.75</v>
      </c>
    </row>
    <row r="37" spans="1:17" x14ac:dyDescent="0.45">
      <c r="A37" s="2" t="s">
        <v>153</v>
      </c>
      <c r="B37" s="3">
        <v>42893</v>
      </c>
      <c r="C37" s="22">
        <v>14597470</v>
      </c>
      <c r="D37" s="2">
        <v>0</v>
      </c>
      <c r="E37" s="22">
        <v>14597470</v>
      </c>
      <c r="F37" s="36">
        <v>2.5299999999999998</v>
      </c>
      <c r="G37" s="66">
        <v>36931599.100000001</v>
      </c>
    </row>
    <row r="38" spans="1:17" x14ac:dyDescent="0.45">
      <c r="A38" s="2" t="s">
        <v>152</v>
      </c>
      <c r="B38" s="3">
        <v>42802</v>
      </c>
      <c r="C38" s="22">
        <v>14371300</v>
      </c>
      <c r="D38" s="2">
        <v>0</v>
      </c>
      <c r="E38" s="22">
        <v>14371300</v>
      </c>
      <c r="F38" s="36">
        <v>3</v>
      </c>
      <c r="G38" s="66">
        <v>43113900</v>
      </c>
      <c r="P38">
        <f>YEAR(B38)</f>
        <v>2017</v>
      </c>
      <c r="Q38" s="103">
        <f>AVERAGE(F35:F38)</f>
        <v>3.4199999999999995</v>
      </c>
    </row>
    <row r="39" spans="1:17" x14ac:dyDescent="0.45">
      <c r="A39" s="2" t="s">
        <v>151</v>
      </c>
      <c r="B39" s="3">
        <v>42711</v>
      </c>
      <c r="C39" s="22">
        <v>14791315</v>
      </c>
      <c r="D39" s="2">
        <v>0</v>
      </c>
      <c r="E39" s="22">
        <v>14791315</v>
      </c>
      <c r="F39" s="36">
        <v>3.55</v>
      </c>
      <c r="G39" s="66">
        <v>52509168.25</v>
      </c>
    </row>
    <row r="40" spans="1:17" x14ac:dyDescent="0.45">
      <c r="A40" s="2" t="s">
        <v>150</v>
      </c>
      <c r="B40" s="3">
        <v>42620</v>
      </c>
      <c r="C40" s="22">
        <v>14911315</v>
      </c>
      <c r="D40" s="2">
        <v>0</v>
      </c>
      <c r="E40" s="22">
        <v>14911315</v>
      </c>
      <c r="F40" s="36">
        <v>4.54</v>
      </c>
      <c r="G40" s="66">
        <v>67697370.099999994</v>
      </c>
    </row>
    <row r="41" spans="1:17" x14ac:dyDescent="0.45">
      <c r="A41" s="2" t="s">
        <v>149</v>
      </c>
      <c r="B41" s="3">
        <v>42522</v>
      </c>
      <c r="C41" s="22">
        <v>15089652</v>
      </c>
      <c r="D41" s="2">
        <v>0</v>
      </c>
      <c r="E41" s="22">
        <v>15089652</v>
      </c>
      <c r="F41" s="36">
        <v>4.53</v>
      </c>
      <c r="G41" s="66">
        <v>68356123.560000002</v>
      </c>
    </row>
    <row r="42" spans="1:17" x14ac:dyDescent="0.45">
      <c r="A42" s="2" t="s">
        <v>148</v>
      </c>
      <c r="B42" s="3">
        <v>42438</v>
      </c>
      <c r="C42" s="22">
        <v>14838732</v>
      </c>
      <c r="D42" s="2">
        <v>0</v>
      </c>
      <c r="E42" s="22">
        <v>14838732</v>
      </c>
      <c r="F42" s="36">
        <v>5.25</v>
      </c>
      <c r="G42" s="66">
        <v>77903343</v>
      </c>
      <c r="P42">
        <f>YEAR(B42)</f>
        <v>2016</v>
      </c>
      <c r="Q42" s="103">
        <f>AVERAGE(F39:F42)</f>
        <v>4.4675000000000002</v>
      </c>
    </row>
    <row r="43" spans="1:17" x14ac:dyDescent="0.45">
      <c r="A43" s="2" t="s">
        <v>147</v>
      </c>
      <c r="B43" s="3">
        <v>42340</v>
      </c>
      <c r="C43" s="22">
        <v>15374274</v>
      </c>
      <c r="D43" s="2">
        <v>0</v>
      </c>
      <c r="E43" s="22">
        <v>15374274</v>
      </c>
      <c r="F43" s="36">
        <v>7.5</v>
      </c>
      <c r="G43" s="66">
        <v>115307055</v>
      </c>
    </row>
    <row r="44" spans="1:17" x14ac:dyDescent="0.45">
      <c r="A44" s="2" t="s">
        <v>146</v>
      </c>
      <c r="B44" s="3">
        <v>42256</v>
      </c>
      <c r="C44" s="22">
        <v>15374294</v>
      </c>
      <c r="D44" s="22">
        <v>10000000</v>
      </c>
      <c r="E44" s="22">
        <v>25374294</v>
      </c>
      <c r="F44" s="36">
        <v>6.02</v>
      </c>
      <c r="G44" s="66">
        <v>152753249.88</v>
      </c>
    </row>
    <row r="45" spans="1:17" x14ac:dyDescent="0.45">
      <c r="A45" s="2" t="s">
        <v>145</v>
      </c>
      <c r="B45" s="3">
        <v>42158</v>
      </c>
      <c r="C45" s="22">
        <v>15507571</v>
      </c>
      <c r="D45" s="2">
        <v>0</v>
      </c>
      <c r="E45" s="22">
        <v>15507571</v>
      </c>
      <c r="F45" s="36">
        <v>5.5</v>
      </c>
      <c r="G45" s="66">
        <v>85291640.5</v>
      </c>
    </row>
    <row r="46" spans="1:17" x14ac:dyDescent="0.45">
      <c r="A46" s="2" t="s">
        <v>144</v>
      </c>
      <c r="B46" s="3">
        <v>42074</v>
      </c>
      <c r="C46" s="22">
        <v>15272670</v>
      </c>
      <c r="D46" s="2">
        <v>0</v>
      </c>
      <c r="E46" s="22">
        <v>15272670</v>
      </c>
      <c r="F46" s="36">
        <v>5.41</v>
      </c>
      <c r="G46" s="66">
        <v>82625144.700000003</v>
      </c>
      <c r="P46">
        <f>YEAR(B46)</f>
        <v>2015</v>
      </c>
      <c r="Q46" s="103">
        <f>AVERAGE(F43:F46)</f>
        <v>6.1074999999999999</v>
      </c>
    </row>
    <row r="47" spans="1:17" x14ac:dyDescent="0.45">
      <c r="A47" s="2" t="s">
        <v>143</v>
      </c>
      <c r="B47" s="3">
        <v>41976</v>
      </c>
      <c r="C47" s="22">
        <v>18198685</v>
      </c>
      <c r="D47" s="2">
        <v>0</v>
      </c>
      <c r="E47" s="22">
        <v>18198685</v>
      </c>
      <c r="F47" s="36">
        <v>5.21</v>
      </c>
      <c r="G47" s="66">
        <v>94815148.849999994</v>
      </c>
    </row>
    <row r="48" spans="1:17" x14ac:dyDescent="0.45">
      <c r="A48" s="2" t="s">
        <v>142</v>
      </c>
      <c r="B48" s="3">
        <v>41885</v>
      </c>
      <c r="C48" s="22">
        <v>17998687</v>
      </c>
      <c r="D48" s="2">
        <v>0</v>
      </c>
      <c r="E48" s="22">
        <v>17998687</v>
      </c>
      <c r="F48" s="36">
        <v>4.88</v>
      </c>
      <c r="G48" s="66">
        <v>87833592.560000002</v>
      </c>
    </row>
    <row r="49" spans="1:17" x14ac:dyDescent="0.45">
      <c r="A49" s="2" t="s">
        <v>141</v>
      </c>
      <c r="B49" s="3">
        <v>41794</v>
      </c>
      <c r="C49" s="22">
        <v>18062384</v>
      </c>
      <c r="D49" s="2">
        <v>0</v>
      </c>
      <c r="E49" s="22">
        <v>18062384</v>
      </c>
      <c r="F49" s="36">
        <v>5.0199999999999996</v>
      </c>
      <c r="G49" s="66">
        <v>90673167.680000007</v>
      </c>
    </row>
    <row r="50" spans="1:17" x14ac:dyDescent="0.45">
      <c r="A50" s="2" t="s">
        <v>140</v>
      </c>
      <c r="B50" s="3">
        <v>41703</v>
      </c>
      <c r="C50" s="22">
        <v>18491350</v>
      </c>
      <c r="D50" s="22">
        <v>5000000</v>
      </c>
      <c r="E50" s="22">
        <v>23491350</v>
      </c>
      <c r="F50" s="36">
        <v>4</v>
      </c>
      <c r="G50" s="66">
        <v>93965400</v>
      </c>
      <c r="P50">
        <f>YEAR(B50)</f>
        <v>2014</v>
      </c>
      <c r="Q50" s="103">
        <f>AVERAGE(F47:F50)</f>
        <v>4.7774999999999999</v>
      </c>
    </row>
    <row r="51" spans="1:17" x14ac:dyDescent="0.45">
      <c r="A51" s="2" t="s">
        <v>139</v>
      </c>
      <c r="B51" s="3">
        <v>41612</v>
      </c>
      <c r="C51" s="22">
        <v>38329378</v>
      </c>
      <c r="D51" s="2" t="s">
        <v>416</v>
      </c>
      <c r="E51" s="22">
        <v>38329378</v>
      </c>
      <c r="F51" s="36">
        <v>3</v>
      </c>
      <c r="G51" s="66">
        <v>114988134</v>
      </c>
    </row>
    <row r="52" spans="1:17" x14ac:dyDescent="0.45">
      <c r="A52" s="2" t="s">
        <v>138</v>
      </c>
      <c r="B52" s="3">
        <v>41521</v>
      </c>
      <c r="C52" s="22">
        <v>38409043</v>
      </c>
      <c r="D52" s="2" t="s">
        <v>416</v>
      </c>
      <c r="E52" s="22">
        <v>38409043</v>
      </c>
      <c r="F52" s="36">
        <v>2.67</v>
      </c>
      <c r="G52" s="66">
        <v>102552144.81</v>
      </c>
    </row>
    <row r="53" spans="1:17" x14ac:dyDescent="0.45">
      <c r="A53" s="2" t="s">
        <v>137</v>
      </c>
      <c r="B53" s="3">
        <v>41430</v>
      </c>
      <c r="C53" s="22">
        <v>38782076</v>
      </c>
      <c r="D53" s="2" t="s">
        <v>416</v>
      </c>
      <c r="E53" s="22">
        <v>38782076</v>
      </c>
      <c r="F53" s="36">
        <v>3.21</v>
      </c>
      <c r="G53" s="66">
        <v>124490463.95999999</v>
      </c>
    </row>
    <row r="54" spans="1:17" x14ac:dyDescent="0.45">
      <c r="A54" s="2" t="s">
        <v>136</v>
      </c>
      <c r="B54" s="3">
        <v>41346</v>
      </c>
      <c r="C54" s="22">
        <v>37835405</v>
      </c>
      <c r="D54" s="2" t="s">
        <v>416</v>
      </c>
      <c r="E54" s="22">
        <v>37835405</v>
      </c>
      <c r="F54" s="36">
        <v>2.8</v>
      </c>
      <c r="G54" s="66">
        <v>105939134</v>
      </c>
      <c r="P54">
        <f>YEAR(B54)</f>
        <v>2013</v>
      </c>
      <c r="Q54" s="103">
        <f>AVERAGE(F51:F54)</f>
        <v>2.92</v>
      </c>
    </row>
    <row r="55" spans="1:17" x14ac:dyDescent="0.45">
      <c r="A55" s="2" t="s">
        <v>135</v>
      </c>
      <c r="B55" s="3">
        <v>41248</v>
      </c>
      <c r="C55" s="22">
        <v>37563083</v>
      </c>
      <c r="D55" s="2" t="s">
        <v>416</v>
      </c>
      <c r="E55" s="22">
        <v>19774000</v>
      </c>
      <c r="F55" s="36">
        <v>1.93</v>
      </c>
      <c r="G55" s="66">
        <v>38163820</v>
      </c>
    </row>
    <row r="56" spans="1:17" x14ac:dyDescent="0.45">
      <c r="A56" s="2" t="s">
        <v>134</v>
      </c>
      <c r="B56" s="3">
        <v>41157</v>
      </c>
      <c r="C56" s="22">
        <v>37949558</v>
      </c>
      <c r="D56" s="2" t="s">
        <v>416</v>
      </c>
      <c r="E56" s="22">
        <v>24589000</v>
      </c>
      <c r="F56" s="36">
        <v>1.93</v>
      </c>
      <c r="G56" s="66">
        <v>47456770</v>
      </c>
    </row>
    <row r="57" spans="1:17" x14ac:dyDescent="0.45">
      <c r="A57" s="2" t="s">
        <v>133</v>
      </c>
      <c r="B57" s="3">
        <v>41066</v>
      </c>
      <c r="C57" s="22">
        <v>36426008</v>
      </c>
      <c r="D57" s="2" t="s">
        <v>416</v>
      </c>
      <c r="E57" s="22">
        <v>20941000</v>
      </c>
      <c r="F57" s="36">
        <v>1.93</v>
      </c>
      <c r="G57" s="66">
        <v>40416130</v>
      </c>
    </row>
    <row r="58" spans="1:17" x14ac:dyDescent="0.45">
      <c r="A58" s="2" t="s">
        <v>132</v>
      </c>
      <c r="B58" s="3">
        <v>40982</v>
      </c>
      <c r="C58" s="22">
        <v>34843858</v>
      </c>
      <c r="D58" s="2" t="s">
        <v>416</v>
      </c>
      <c r="E58" s="22">
        <v>21559000</v>
      </c>
      <c r="F58" s="36">
        <v>1.93</v>
      </c>
      <c r="G58" s="66">
        <v>41608870</v>
      </c>
      <c r="P58">
        <f>YEAR(B58)</f>
        <v>2012</v>
      </c>
      <c r="Q58" s="103">
        <f>AVERAGE(F55:F58)</f>
        <v>1.93</v>
      </c>
    </row>
    <row r="59" spans="1:17" x14ac:dyDescent="0.45">
      <c r="A59" s="2" t="s">
        <v>130</v>
      </c>
      <c r="B59" s="3">
        <v>40884</v>
      </c>
      <c r="C59" s="22">
        <v>42983482</v>
      </c>
      <c r="D59" s="2" t="s">
        <v>416</v>
      </c>
      <c r="E59" s="22">
        <v>27293000</v>
      </c>
      <c r="F59" s="36">
        <v>1.89</v>
      </c>
      <c r="G59" s="66">
        <v>51583770</v>
      </c>
    </row>
    <row r="60" spans="1:17" x14ac:dyDescent="0.45">
      <c r="A60" s="2" t="s">
        <v>128</v>
      </c>
      <c r="B60" s="3">
        <v>40793</v>
      </c>
      <c r="C60" s="22">
        <v>42189685</v>
      </c>
      <c r="D60" s="2" t="s">
        <v>416</v>
      </c>
      <c r="E60" s="22">
        <v>7487000</v>
      </c>
      <c r="F60" s="36">
        <v>1.89</v>
      </c>
      <c r="G60" s="66">
        <v>14150430</v>
      </c>
    </row>
    <row r="61" spans="1:17" x14ac:dyDescent="0.45">
      <c r="A61" s="2" t="s">
        <v>126</v>
      </c>
      <c r="B61" s="3">
        <v>40702</v>
      </c>
      <c r="C61" s="22">
        <v>42034184</v>
      </c>
      <c r="D61" s="2" t="s">
        <v>416</v>
      </c>
      <c r="E61" s="22">
        <v>12537000</v>
      </c>
      <c r="F61" s="36">
        <v>1.89</v>
      </c>
      <c r="G61" s="66">
        <v>25477200</v>
      </c>
    </row>
    <row r="62" spans="1:17" x14ac:dyDescent="0.45">
      <c r="A62" s="2" t="s">
        <v>124</v>
      </c>
      <c r="B62" s="3">
        <v>40611</v>
      </c>
      <c r="C62" s="22">
        <v>41995813</v>
      </c>
      <c r="D62" s="2" t="s">
        <v>416</v>
      </c>
      <c r="E62" s="22">
        <v>41995813</v>
      </c>
      <c r="F62" s="36">
        <v>1.89</v>
      </c>
      <c r="G62" s="66">
        <v>83425588.469999999</v>
      </c>
      <c r="P62">
        <f>YEAR(B62)</f>
        <v>2011</v>
      </c>
      <c r="Q62" s="103">
        <f>AVERAGE(F59:F62)</f>
        <v>1.89</v>
      </c>
    </row>
    <row r="63" spans="1:17" x14ac:dyDescent="0.45">
      <c r="A63" s="2" t="s">
        <v>122</v>
      </c>
      <c r="B63" s="3">
        <v>40513</v>
      </c>
      <c r="C63" s="22">
        <v>43173648</v>
      </c>
      <c r="D63" s="2" t="s">
        <v>416</v>
      </c>
      <c r="E63" s="22">
        <v>24755000</v>
      </c>
      <c r="F63" s="36">
        <v>1.86</v>
      </c>
      <c r="G63" s="66">
        <v>48224220</v>
      </c>
    </row>
    <row r="64" spans="1:17" x14ac:dyDescent="0.45">
      <c r="A64" s="2" t="s">
        <v>120</v>
      </c>
      <c r="B64" s="3">
        <v>40429</v>
      </c>
      <c r="C64" s="22">
        <v>45595968</v>
      </c>
      <c r="D64" s="2" t="s">
        <v>416</v>
      </c>
      <c r="E64" s="22">
        <v>34407000</v>
      </c>
      <c r="F64" s="36">
        <v>1.86</v>
      </c>
      <c r="G64" s="66">
        <v>66437340</v>
      </c>
    </row>
    <row r="65" spans="1:17" x14ac:dyDescent="0.45">
      <c r="A65" s="2" t="s">
        <v>118</v>
      </c>
      <c r="B65" s="3">
        <v>40338</v>
      </c>
      <c r="C65" s="22">
        <v>40685585</v>
      </c>
      <c r="D65" s="2" t="s">
        <v>416</v>
      </c>
      <c r="E65" s="22">
        <v>40685585</v>
      </c>
      <c r="F65" s="36">
        <v>1.88</v>
      </c>
      <c r="G65" s="66">
        <v>80465566.780000001</v>
      </c>
    </row>
    <row r="66" spans="1:17" x14ac:dyDescent="0.45">
      <c r="A66" s="2" t="s">
        <v>116</v>
      </c>
      <c r="B66" s="3">
        <v>40247</v>
      </c>
      <c r="C66" s="22">
        <v>40612408</v>
      </c>
      <c r="D66" s="2" t="s">
        <v>416</v>
      </c>
      <c r="E66" s="22">
        <v>40612408</v>
      </c>
      <c r="F66" s="36">
        <v>2.0699999999999998</v>
      </c>
      <c r="G66" s="66">
        <v>87956944.560000002</v>
      </c>
      <c r="P66">
        <f>YEAR(B66)</f>
        <v>2010</v>
      </c>
      <c r="Q66" s="103">
        <f>AVERAGE(F63:F66)</f>
        <v>1.9175</v>
      </c>
    </row>
    <row r="67" spans="1:17" x14ac:dyDescent="0.45">
      <c r="A67" s="2" t="s">
        <v>114</v>
      </c>
      <c r="B67" s="3">
        <v>40149</v>
      </c>
      <c r="C67" s="22">
        <v>28591698</v>
      </c>
      <c r="D67" s="2" t="s">
        <v>416</v>
      </c>
      <c r="E67" s="22">
        <v>28591698</v>
      </c>
      <c r="F67" s="36">
        <v>2.0499999999999998</v>
      </c>
      <c r="G67" s="66">
        <v>61587120.899999999</v>
      </c>
    </row>
    <row r="68" spans="1:17" x14ac:dyDescent="0.45">
      <c r="A68" s="2" t="s">
        <v>112</v>
      </c>
      <c r="B68" s="3">
        <v>40065</v>
      </c>
      <c r="C68" s="22">
        <v>28408945</v>
      </c>
      <c r="D68" s="2" t="s">
        <v>416</v>
      </c>
      <c r="E68" s="22">
        <v>28408945</v>
      </c>
      <c r="F68" s="36">
        <v>2.19</v>
      </c>
      <c r="G68" s="66">
        <v>66278239.350000001</v>
      </c>
    </row>
    <row r="69" spans="1:17" x14ac:dyDescent="0.45">
      <c r="A69" s="2" t="s">
        <v>110</v>
      </c>
      <c r="B69" s="3">
        <v>39981</v>
      </c>
      <c r="C69" s="22">
        <v>30887620</v>
      </c>
      <c r="D69" s="2" t="s">
        <v>416</v>
      </c>
      <c r="E69" s="22">
        <v>30887620</v>
      </c>
      <c r="F69" s="36">
        <v>3.23</v>
      </c>
      <c r="G69" s="66">
        <v>104242445</v>
      </c>
    </row>
    <row r="70" spans="1:17" x14ac:dyDescent="0.45">
      <c r="A70" s="2" t="s">
        <v>108</v>
      </c>
      <c r="B70" s="3">
        <v>39890</v>
      </c>
      <c r="C70" s="22">
        <v>31513765</v>
      </c>
      <c r="D70" s="2" t="s">
        <v>416</v>
      </c>
      <c r="E70" s="22">
        <v>31513765</v>
      </c>
      <c r="F70" s="36">
        <v>3.51</v>
      </c>
      <c r="G70" s="66">
        <v>117248629.8</v>
      </c>
      <c r="P70">
        <f>YEAR(B70)</f>
        <v>2009</v>
      </c>
      <c r="Q70" s="103">
        <f>AVERAGE(F67:F70)</f>
        <v>2.7450000000000001</v>
      </c>
    </row>
    <row r="71" spans="1:17" x14ac:dyDescent="0.45">
      <c r="A71" s="2" t="s">
        <v>107</v>
      </c>
      <c r="B71" s="3">
        <v>39799</v>
      </c>
      <c r="C71" s="22">
        <v>31505898</v>
      </c>
      <c r="D71" s="2" t="s">
        <v>416</v>
      </c>
      <c r="E71" s="22">
        <v>31505898</v>
      </c>
      <c r="F71" s="36">
        <v>3.38</v>
      </c>
      <c r="G71" s="66">
        <v>106489935.23999999</v>
      </c>
    </row>
    <row r="72" spans="1:17" x14ac:dyDescent="0.45">
      <c r="A72" s="2" t="s">
        <v>105</v>
      </c>
      <c r="B72" s="3">
        <v>39716</v>
      </c>
      <c r="C72" s="22">
        <v>12565387</v>
      </c>
      <c r="D72" s="2" t="s">
        <v>416</v>
      </c>
      <c r="E72" s="22">
        <v>12565387</v>
      </c>
      <c r="F72" s="36">
        <v>3.07</v>
      </c>
      <c r="G72" s="66">
        <v>38575738.090000004</v>
      </c>
      <c r="P72">
        <f>YEAR(B72)</f>
        <v>2008</v>
      </c>
      <c r="Q72" s="103">
        <f>AVERAGE(F71:F72)</f>
        <v>3.2249999999999996</v>
      </c>
    </row>
  </sheetData>
  <sortState xmlns:xlrd2="http://schemas.microsoft.com/office/spreadsheetml/2017/richdata2" ref="S5:T72">
    <sortCondition ref="S5:S72"/>
  </sortState>
  <mergeCells count="1">
    <mergeCell ref="A2:G2"/>
  </mergeCells>
  <hyperlinks>
    <hyperlink ref="D1" r:id="rId1" xr:uid="{5DD8221B-7014-4BE3-90D7-18664453A9F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AF8E7-38D6-4A05-90A5-8D92C27EC383}">
  <dimension ref="A1:L60"/>
  <sheetViews>
    <sheetView topLeftCell="A40" workbookViewId="0">
      <selection activeCell="B4" sqref="B4"/>
    </sheetView>
  </sheetViews>
  <sheetFormatPr defaultRowHeight="14.25" x14ac:dyDescent="0.45"/>
  <cols>
    <col min="2" max="2" width="9.265625" bestFit="1" customWidth="1"/>
    <col min="3" max="3" width="9.19921875" bestFit="1" customWidth="1"/>
    <col min="4" max="4" width="11.6640625" bestFit="1" customWidth="1"/>
    <col min="5" max="5" width="11.86328125" bestFit="1" customWidth="1"/>
    <col min="12" max="12" width="10.73046875" bestFit="1" customWidth="1"/>
    <col min="13" max="13" width="11.59765625" bestFit="1" customWidth="1"/>
  </cols>
  <sheetData>
    <row r="1" spans="1:12" x14ac:dyDescent="0.45">
      <c r="A1" t="s">
        <v>418</v>
      </c>
    </row>
    <row r="2" spans="1:12" x14ac:dyDescent="0.45">
      <c r="L2" t="s">
        <v>421</v>
      </c>
    </row>
    <row r="3" spans="1:12" x14ac:dyDescent="0.45">
      <c r="B3" t="s">
        <v>419</v>
      </c>
    </row>
    <row r="4" spans="1:12" x14ac:dyDescent="0.45">
      <c r="B4" s="35" t="s">
        <v>420</v>
      </c>
    </row>
    <row r="6" spans="1:12" x14ac:dyDescent="0.45">
      <c r="B6" s="99" t="s">
        <v>0</v>
      </c>
      <c r="C6" s="99" t="s">
        <v>22</v>
      </c>
      <c r="D6" s="99" t="s">
        <v>103</v>
      </c>
      <c r="E6" s="9" t="s">
        <v>422</v>
      </c>
      <c r="G6" s="9" t="s">
        <v>423</v>
      </c>
    </row>
    <row r="7" spans="1:12" x14ac:dyDescent="0.45">
      <c r="B7" s="2">
        <v>15</v>
      </c>
      <c r="C7" s="104">
        <v>40982</v>
      </c>
      <c r="D7" s="36">
        <v>1.93</v>
      </c>
      <c r="E7" s="8">
        <v>16.7</v>
      </c>
    </row>
    <row r="8" spans="1:12" x14ac:dyDescent="0.45">
      <c r="B8" s="2">
        <v>16</v>
      </c>
      <c r="C8" s="104">
        <v>41066</v>
      </c>
      <c r="D8" s="36">
        <v>1.93</v>
      </c>
      <c r="E8" s="8">
        <v>18.3</v>
      </c>
    </row>
    <row r="9" spans="1:12" x14ac:dyDescent="0.45">
      <c r="B9" s="2">
        <v>17</v>
      </c>
      <c r="C9" s="104">
        <v>41157</v>
      </c>
      <c r="D9" s="36">
        <v>1.93</v>
      </c>
      <c r="E9" s="8">
        <v>19</v>
      </c>
    </row>
    <row r="10" spans="1:12" x14ac:dyDescent="0.45">
      <c r="B10" s="2">
        <v>18</v>
      </c>
      <c r="C10" s="104">
        <v>41248</v>
      </c>
      <c r="D10" s="36">
        <v>1.93</v>
      </c>
      <c r="E10" s="8">
        <v>17.5</v>
      </c>
    </row>
    <row r="11" spans="1:12" x14ac:dyDescent="0.45">
      <c r="B11" s="2">
        <v>19</v>
      </c>
      <c r="C11" s="104">
        <v>41346</v>
      </c>
      <c r="D11" s="36">
        <v>2.8</v>
      </c>
      <c r="E11" s="8">
        <v>18.3</v>
      </c>
    </row>
    <row r="12" spans="1:12" x14ac:dyDescent="0.45">
      <c r="B12" s="2">
        <v>20</v>
      </c>
      <c r="C12" s="104">
        <v>41430</v>
      </c>
      <c r="D12" s="36">
        <v>3.21</v>
      </c>
      <c r="E12" s="8">
        <v>19.3</v>
      </c>
    </row>
    <row r="13" spans="1:12" x14ac:dyDescent="0.45">
      <c r="B13" s="2">
        <v>21</v>
      </c>
      <c r="C13" s="104">
        <v>41521</v>
      </c>
      <c r="D13" s="36">
        <v>2.67</v>
      </c>
      <c r="E13" s="8">
        <v>19.600000000000001</v>
      </c>
    </row>
    <row r="14" spans="1:12" x14ac:dyDescent="0.45">
      <c r="B14" s="2">
        <v>22</v>
      </c>
      <c r="C14" s="104">
        <v>41612</v>
      </c>
      <c r="D14" s="36">
        <v>3</v>
      </c>
      <c r="E14" s="8">
        <v>18.2</v>
      </c>
    </row>
    <row r="15" spans="1:12" x14ac:dyDescent="0.45">
      <c r="B15" s="2">
        <v>23</v>
      </c>
      <c r="C15" s="104">
        <v>41703</v>
      </c>
      <c r="D15" s="36">
        <v>4</v>
      </c>
      <c r="E15" s="8">
        <v>20.9</v>
      </c>
    </row>
    <row r="16" spans="1:12" x14ac:dyDescent="0.45">
      <c r="B16" s="2">
        <v>24</v>
      </c>
      <c r="C16" s="104">
        <v>41794</v>
      </c>
      <c r="D16" s="36">
        <v>5.0199999999999996</v>
      </c>
      <c r="E16" s="8">
        <v>20.9</v>
      </c>
    </row>
    <row r="17" spans="2:5" x14ac:dyDescent="0.45">
      <c r="B17" s="2">
        <v>25</v>
      </c>
      <c r="C17" s="104">
        <v>41885</v>
      </c>
      <c r="D17" s="36">
        <v>4.88</v>
      </c>
      <c r="E17" s="8">
        <v>19.399999999999999</v>
      </c>
    </row>
    <row r="18" spans="2:5" x14ac:dyDescent="0.45">
      <c r="B18" s="2">
        <v>26</v>
      </c>
      <c r="C18" s="104">
        <v>41976</v>
      </c>
      <c r="D18" s="36">
        <v>5.21</v>
      </c>
      <c r="E18" s="8">
        <v>19.3</v>
      </c>
    </row>
    <row r="19" spans="2:5" x14ac:dyDescent="0.45">
      <c r="B19" s="2">
        <v>27</v>
      </c>
      <c r="C19" s="104">
        <v>42074</v>
      </c>
      <c r="D19" s="36">
        <v>5.41</v>
      </c>
      <c r="E19" s="8">
        <v>19</v>
      </c>
    </row>
    <row r="20" spans="2:5" x14ac:dyDescent="0.45">
      <c r="B20" s="2">
        <v>28</v>
      </c>
      <c r="C20" s="104">
        <v>42158</v>
      </c>
      <c r="D20" s="36">
        <v>5.5</v>
      </c>
      <c r="E20" s="8">
        <v>18.8</v>
      </c>
    </row>
    <row r="21" spans="2:5" x14ac:dyDescent="0.45">
      <c r="B21" s="2">
        <v>29</v>
      </c>
      <c r="C21" s="104">
        <v>42256</v>
      </c>
      <c r="D21" s="36">
        <v>6.02</v>
      </c>
      <c r="E21" s="8">
        <v>18.399999999999999</v>
      </c>
    </row>
    <row r="22" spans="2:5" x14ac:dyDescent="0.45">
      <c r="B22" s="2">
        <v>30</v>
      </c>
      <c r="C22" s="104">
        <v>42340</v>
      </c>
      <c r="D22" s="36">
        <v>7.5</v>
      </c>
      <c r="E22" s="8">
        <v>17.5</v>
      </c>
    </row>
    <row r="23" spans="2:5" x14ac:dyDescent="0.45">
      <c r="B23" s="2">
        <v>31</v>
      </c>
      <c r="C23" s="104">
        <v>42438</v>
      </c>
      <c r="D23" s="36">
        <v>5.25</v>
      </c>
      <c r="E23" s="8">
        <v>16.899999999999999</v>
      </c>
    </row>
    <row r="24" spans="2:5" x14ac:dyDescent="0.45">
      <c r="B24" s="2">
        <v>32</v>
      </c>
      <c r="C24" s="104">
        <v>42522</v>
      </c>
      <c r="D24" s="36">
        <v>4.53</v>
      </c>
      <c r="E24" s="8">
        <v>17.899999999999999</v>
      </c>
    </row>
    <row r="25" spans="2:5" x14ac:dyDescent="0.45">
      <c r="B25" s="2">
        <v>33</v>
      </c>
      <c r="C25" s="104">
        <v>42620</v>
      </c>
      <c r="D25" s="36">
        <v>4.54</v>
      </c>
      <c r="E25" s="8">
        <v>18.399999999999999</v>
      </c>
    </row>
    <row r="26" spans="2:5" x14ac:dyDescent="0.45">
      <c r="B26" s="2">
        <v>34</v>
      </c>
      <c r="C26" s="104">
        <v>42711</v>
      </c>
      <c r="D26" s="36">
        <v>3.55</v>
      </c>
      <c r="E26" s="8">
        <v>17.2</v>
      </c>
    </row>
    <row r="27" spans="2:5" x14ac:dyDescent="0.45">
      <c r="B27" s="2">
        <v>35</v>
      </c>
      <c r="C27" s="104">
        <v>42802</v>
      </c>
      <c r="D27" s="36">
        <v>3</v>
      </c>
      <c r="E27" s="8">
        <v>17</v>
      </c>
    </row>
    <row r="28" spans="2:5" x14ac:dyDescent="0.45">
      <c r="B28" s="2">
        <v>36</v>
      </c>
      <c r="C28" s="104">
        <v>42893</v>
      </c>
      <c r="D28" s="36">
        <v>2.5299999999999998</v>
      </c>
      <c r="E28" s="8">
        <v>18.8</v>
      </c>
    </row>
    <row r="29" spans="2:5" x14ac:dyDescent="0.45">
      <c r="B29" s="2">
        <v>37</v>
      </c>
      <c r="C29" s="104">
        <v>42984</v>
      </c>
      <c r="D29" s="36">
        <v>4.3499999999999996</v>
      </c>
      <c r="E29" s="8">
        <v>18.8</v>
      </c>
    </row>
    <row r="30" spans="2:5" x14ac:dyDescent="0.45">
      <c r="B30" s="2">
        <v>38</v>
      </c>
      <c r="C30" s="104">
        <v>43075</v>
      </c>
      <c r="D30" s="36">
        <v>3.8</v>
      </c>
      <c r="E30" s="8">
        <v>17</v>
      </c>
    </row>
    <row r="31" spans="2:5" x14ac:dyDescent="0.45">
      <c r="B31" s="2">
        <v>39</v>
      </c>
      <c r="C31" s="104">
        <v>43173</v>
      </c>
      <c r="D31" s="36">
        <v>3.79</v>
      </c>
      <c r="E31" s="8">
        <v>17.5</v>
      </c>
    </row>
    <row r="32" spans="2:5" x14ac:dyDescent="0.45">
      <c r="B32" s="2">
        <v>40</v>
      </c>
      <c r="C32" s="104">
        <v>43264</v>
      </c>
      <c r="D32" s="36">
        <v>4.0199999999999996</v>
      </c>
      <c r="E32" s="8">
        <v>19.3</v>
      </c>
    </row>
    <row r="33" spans="2:5" x14ac:dyDescent="0.45">
      <c r="B33" s="2">
        <v>41</v>
      </c>
      <c r="C33" s="104">
        <v>43348</v>
      </c>
      <c r="D33" s="36">
        <v>4.5</v>
      </c>
      <c r="E33" s="8">
        <v>19.3</v>
      </c>
    </row>
    <row r="34" spans="2:5" x14ac:dyDescent="0.45">
      <c r="B34" s="2">
        <v>42</v>
      </c>
      <c r="C34" s="104">
        <v>43439</v>
      </c>
      <c r="D34" s="36">
        <v>5.35</v>
      </c>
      <c r="E34" s="8">
        <v>17.3</v>
      </c>
    </row>
    <row r="35" spans="2:5" x14ac:dyDescent="0.45">
      <c r="B35" s="2">
        <v>43</v>
      </c>
      <c r="C35" s="104">
        <v>43537</v>
      </c>
      <c r="D35" s="36">
        <v>5.27</v>
      </c>
      <c r="E35" s="8">
        <v>16.8</v>
      </c>
    </row>
    <row r="36" spans="2:5" x14ac:dyDescent="0.45">
      <c r="B36" s="2">
        <v>44</v>
      </c>
      <c r="C36" s="104">
        <v>43621</v>
      </c>
      <c r="D36" s="36">
        <v>5.62</v>
      </c>
      <c r="E36" s="8">
        <v>18.5</v>
      </c>
    </row>
    <row r="37" spans="2:5" x14ac:dyDescent="0.45">
      <c r="B37" s="2">
        <v>45</v>
      </c>
      <c r="C37" s="104">
        <v>43712</v>
      </c>
      <c r="D37" s="36">
        <v>5.2</v>
      </c>
      <c r="E37" s="8">
        <v>18.7</v>
      </c>
    </row>
    <row r="38" spans="2:5" x14ac:dyDescent="0.45">
      <c r="B38" s="2">
        <v>46</v>
      </c>
      <c r="C38" s="104">
        <v>43803</v>
      </c>
      <c r="D38" s="36">
        <v>5.61</v>
      </c>
      <c r="E38" s="8">
        <v>17.3</v>
      </c>
    </row>
    <row r="39" spans="2:5" x14ac:dyDescent="0.45">
      <c r="B39" s="2">
        <v>47</v>
      </c>
      <c r="C39" s="104">
        <v>43901</v>
      </c>
      <c r="D39" s="36">
        <v>5.65</v>
      </c>
      <c r="E39" s="8">
        <v>17.2</v>
      </c>
    </row>
    <row r="40" spans="2:5" x14ac:dyDescent="0.45">
      <c r="B40" s="2">
        <v>48</v>
      </c>
      <c r="C40" s="104">
        <v>43985</v>
      </c>
      <c r="D40" s="36">
        <v>5.75</v>
      </c>
      <c r="E40" s="8">
        <v>19.100000000000001</v>
      </c>
    </row>
    <row r="41" spans="2:5" x14ac:dyDescent="0.45">
      <c r="B41" s="2">
        <v>49</v>
      </c>
      <c r="C41" s="104">
        <v>44076</v>
      </c>
      <c r="D41" s="36">
        <v>6.82</v>
      </c>
      <c r="E41" s="8">
        <v>19</v>
      </c>
    </row>
    <row r="42" spans="2:5" x14ac:dyDescent="0.45">
      <c r="B42" s="2">
        <v>50</v>
      </c>
      <c r="C42" s="104">
        <v>44167</v>
      </c>
      <c r="D42" s="36">
        <v>7.41</v>
      </c>
      <c r="E42" s="8">
        <v>18.3</v>
      </c>
    </row>
    <row r="43" spans="2:5" x14ac:dyDescent="0.45">
      <c r="B43" s="2">
        <v>51</v>
      </c>
      <c r="C43" s="104">
        <v>44258</v>
      </c>
      <c r="D43" s="36">
        <v>7.6</v>
      </c>
      <c r="E43" s="8">
        <v>18</v>
      </c>
    </row>
    <row r="44" spans="2:5" x14ac:dyDescent="0.45">
      <c r="B44" s="2">
        <v>52</v>
      </c>
      <c r="C44" s="104">
        <v>44349</v>
      </c>
      <c r="D44" s="36">
        <v>7.97</v>
      </c>
      <c r="E44" s="8">
        <v>19.5</v>
      </c>
    </row>
    <row r="45" spans="2:5" x14ac:dyDescent="0.45">
      <c r="B45" s="2">
        <v>53</v>
      </c>
      <c r="C45" s="104">
        <v>44447</v>
      </c>
      <c r="D45" s="36">
        <v>9.3000000000000007</v>
      </c>
      <c r="E45" s="8">
        <v>20.5</v>
      </c>
    </row>
    <row r="46" spans="2:5" x14ac:dyDescent="0.45">
      <c r="B46" s="2">
        <v>54</v>
      </c>
      <c r="C46" s="104">
        <v>44531</v>
      </c>
      <c r="D46" s="36">
        <v>13</v>
      </c>
      <c r="E46" s="8">
        <v>19.5</v>
      </c>
    </row>
    <row r="47" spans="2:5" x14ac:dyDescent="0.45">
      <c r="B47" s="2">
        <v>55</v>
      </c>
      <c r="C47" s="104">
        <v>44629</v>
      </c>
      <c r="D47" s="36">
        <v>13.5</v>
      </c>
      <c r="E47" s="8">
        <v>19.7</v>
      </c>
    </row>
    <row r="48" spans="2:5" x14ac:dyDescent="0.45">
      <c r="B48" s="2">
        <v>56</v>
      </c>
      <c r="C48" s="104">
        <v>44713</v>
      </c>
      <c r="D48" s="36">
        <v>13.9</v>
      </c>
      <c r="E48" s="8">
        <v>22.4</v>
      </c>
    </row>
    <row r="49" spans="2:5" x14ac:dyDescent="0.45">
      <c r="B49" s="2">
        <v>57</v>
      </c>
      <c r="C49" s="104">
        <v>44811</v>
      </c>
      <c r="D49" s="36">
        <v>13.45</v>
      </c>
      <c r="E49" s="8">
        <v>24</v>
      </c>
    </row>
    <row r="50" spans="2:5" x14ac:dyDescent="0.45">
      <c r="B50" s="2">
        <v>58</v>
      </c>
      <c r="C50" s="104">
        <v>44902</v>
      </c>
      <c r="D50" s="36">
        <v>12.99</v>
      </c>
      <c r="E50" s="8">
        <v>22.8</v>
      </c>
    </row>
    <row r="51" spans="2:5" x14ac:dyDescent="0.45">
      <c r="B51" s="2">
        <v>59</v>
      </c>
      <c r="C51" s="104">
        <v>44993</v>
      </c>
      <c r="D51" s="36">
        <v>12.5</v>
      </c>
      <c r="E51" s="8">
        <v>21.18</v>
      </c>
    </row>
    <row r="52" spans="2:5" x14ac:dyDescent="0.45">
      <c r="B52" s="2">
        <v>60</v>
      </c>
      <c r="C52" s="104">
        <v>45084</v>
      </c>
      <c r="D52" s="36">
        <v>12.73</v>
      </c>
      <c r="E52" s="8">
        <v>21.63</v>
      </c>
    </row>
    <row r="53" spans="2:5" x14ac:dyDescent="0.45">
      <c r="B53" s="2">
        <v>61</v>
      </c>
      <c r="C53" s="104">
        <v>45175</v>
      </c>
      <c r="D53" s="36">
        <v>13.85</v>
      </c>
      <c r="E53" s="8">
        <v>23.23</v>
      </c>
    </row>
    <row r="54" spans="2:5" x14ac:dyDescent="0.45">
      <c r="B54" s="2">
        <v>62</v>
      </c>
      <c r="C54" s="104">
        <v>45266</v>
      </c>
      <c r="D54" s="36">
        <v>14.88</v>
      </c>
      <c r="E54" s="8">
        <v>22.52</v>
      </c>
    </row>
    <row r="55" spans="2:5" x14ac:dyDescent="0.45">
      <c r="B55" s="2">
        <v>63</v>
      </c>
      <c r="C55" s="104">
        <v>45364</v>
      </c>
      <c r="D55" s="36">
        <v>16</v>
      </c>
      <c r="E55" s="8">
        <v>23.64</v>
      </c>
    </row>
    <row r="56" spans="2:5" x14ac:dyDescent="0.45">
      <c r="B56" s="2">
        <v>64</v>
      </c>
      <c r="C56" s="104">
        <v>45448</v>
      </c>
      <c r="D56" s="36">
        <v>21.03</v>
      </c>
      <c r="E56" s="8">
        <v>24.51</v>
      </c>
    </row>
    <row r="57" spans="2:5" x14ac:dyDescent="0.45">
      <c r="B57" s="2">
        <v>65</v>
      </c>
      <c r="C57" s="104">
        <v>45539</v>
      </c>
      <c r="D57" s="36">
        <v>25.75</v>
      </c>
      <c r="E57" s="8">
        <v>24.98</v>
      </c>
    </row>
    <row r="58" spans="2:5" x14ac:dyDescent="0.45">
      <c r="B58" s="2">
        <v>66</v>
      </c>
      <c r="C58" s="104">
        <v>45630</v>
      </c>
      <c r="D58" s="36">
        <v>20.05</v>
      </c>
      <c r="E58" s="2"/>
    </row>
    <row r="59" spans="2:5" x14ac:dyDescent="0.45">
      <c r="B59" s="2">
        <v>67</v>
      </c>
      <c r="C59" s="104">
        <v>45720</v>
      </c>
      <c r="D59" s="36"/>
      <c r="E59" s="8"/>
    </row>
    <row r="60" spans="2:5" x14ac:dyDescent="0.45">
      <c r="B60" s="2">
        <v>68</v>
      </c>
      <c r="C60" s="104">
        <v>45812</v>
      </c>
      <c r="D60" s="36"/>
      <c r="E60" s="2"/>
    </row>
  </sheetData>
  <sortState xmlns:xlrd2="http://schemas.microsoft.com/office/spreadsheetml/2017/richdata2" ref="B7:D58">
    <sortCondition ref="C7:C58"/>
  </sortState>
  <hyperlinks>
    <hyperlink ref="B4" r:id="rId1" xr:uid="{1C0A1372-A3D1-4B4D-B102-426F697D9E2A}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AA0AA-0447-4675-A5CB-72697C2A1BB5}">
  <dimension ref="A1:W1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19" sqref="H19"/>
    </sheetView>
  </sheetViews>
  <sheetFormatPr defaultRowHeight="14.25" x14ac:dyDescent="0.45"/>
  <cols>
    <col min="1" max="1" width="4.73046875" style="42" bestFit="1" customWidth="1"/>
    <col min="2" max="2" width="9.9296875" style="42" bestFit="1" customWidth="1"/>
    <col min="3" max="3" width="11.86328125" style="42" bestFit="1" customWidth="1"/>
    <col min="4" max="5" width="12.46484375" style="42" bestFit="1" customWidth="1"/>
    <col min="6" max="6" width="15.06640625" style="42" bestFit="1" customWidth="1"/>
    <col min="7" max="7" width="15.9296875" style="42" bestFit="1" customWidth="1"/>
    <col min="8" max="8" width="11.86328125" style="42" bestFit="1" customWidth="1"/>
    <col min="9" max="9" width="11.9296875" style="42" bestFit="1" customWidth="1"/>
    <col min="10" max="10" width="11.06640625" style="42" bestFit="1" customWidth="1"/>
    <col min="11" max="11" width="10.1328125" style="42" bestFit="1" customWidth="1"/>
    <col min="12" max="12" width="10" style="42" bestFit="1" customWidth="1"/>
    <col min="13" max="13" width="10.265625" style="42" bestFit="1" customWidth="1"/>
    <col min="14" max="14" width="10" style="42" bestFit="1" customWidth="1"/>
    <col min="15" max="15" width="9.86328125" style="42" bestFit="1" customWidth="1"/>
    <col min="16" max="16" width="10.86328125" style="42" bestFit="1" customWidth="1"/>
    <col min="17" max="18" width="10" style="42" bestFit="1" customWidth="1"/>
    <col min="19" max="19" width="9.06640625" style="42"/>
    <col min="20" max="20" width="11.19921875" style="42" customWidth="1"/>
    <col min="21" max="21" width="10.6640625" style="42" bestFit="1" customWidth="1"/>
    <col min="22" max="16384" width="9.06640625" style="42"/>
  </cols>
  <sheetData>
    <row r="1" spans="1:23" x14ac:dyDescent="0.45">
      <c r="A1" s="46" t="s">
        <v>282</v>
      </c>
      <c r="H1" s="47" t="s">
        <v>278</v>
      </c>
      <c r="T1" s="42" t="s">
        <v>312</v>
      </c>
    </row>
    <row r="3" spans="1:23" ht="57" x14ac:dyDescent="0.45">
      <c r="A3" s="43" t="s">
        <v>279</v>
      </c>
      <c r="B3" s="43" t="s">
        <v>280</v>
      </c>
      <c r="C3" s="43" t="s">
        <v>281</v>
      </c>
      <c r="D3" s="43" t="s">
        <v>272</v>
      </c>
      <c r="E3" s="43" t="s">
        <v>273</v>
      </c>
      <c r="F3" s="43" t="s">
        <v>274</v>
      </c>
      <c r="G3" s="43" t="s">
        <v>262</v>
      </c>
      <c r="H3" s="43" t="s">
        <v>263</v>
      </c>
      <c r="I3" s="43" t="s">
        <v>268</v>
      </c>
      <c r="J3" s="43" t="s">
        <v>264</v>
      </c>
      <c r="K3" s="43" t="s">
        <v>265</v>
      </c>
      <c r="L3" s="43" t="s">
        <v>277</v>
      </c>
      <c r="M3" s="43" t="s">
        <v>266</v>
      </c>
      <c r="N3" s="43" t="s">
        <v>267</v>
      </c>
      <c r="O3" s="43" t="s">
        <v>269</v>
      </c>
      <c r="P3" s="43" t="s">
        <v>270</v>
      </c>
      <c r="Q3" s="43" t="s">
        <v>276</v>
      </c>
      <c r="R3" s="43" t="s">
        <v>275</v>
      </c>
      <c r="T3" s="45" t="s">
        <v>311</v>
      </c>
    </row>
    <row r="4" spans="1:23" x14ac:dyDescent="0.45">
      <c r="A4" s="48">
        <v>2009</v>
      </c>
      <c r="B4" s="49">
        <v>44456</v>
      </c>
      <c r="C4" s="56">
        <v>188076976</v>
      </c>
      <c r="D4" s="48"/>
      <c r="E4" s="48"/>
      <c r="F4" s="48"/>
      <c r="G4" s="56">
        <v>165793717</v>
      </c>
      <c r="H4" s="56">
        <v>165442789</v>
      </c>
      <c r="I4" s="48"/>
      <c r="J4" s="56">
        <v>5827721</v>
      </c>
      <c r="K4" s="56">
        <v>7569440</v>
      </c>
      <c r="L4" s="56">
        <v>2422408</v>
      </c>
      <c r="M4" s="56">
        <v>0</v>
      </c>
      <c r="N4" s="56">
        <v>0</v>
      </c>
      <c r="O4" s="56">
        <v>8886098</v>
      </c>
      <c r="P4" s="56">
        <v>350928</v>
      </c>
      <c r="Q4" s="56">
        <v>1008</v>
      </c>
      <c r="R4" s="48"/>
      <c r="T4" s="44">
        <f>H4+I4+J4+K4+L4-Q4+R4</f>
        <v>181261350</v>
      </c>
      <c r="U4" s="44">
        <f>SUM(H4:R4)-O4-P4-Q4</f>
        <v>181262358</v>
      </c>
      <c r="V4" s="42">
        <f>T4/4000000</f>
        <v>45.315337499999998</v>
      </c>
      <c r="W4" s="42">
        <f>U4/4000000</f>
        <v>45.315589500000002</v>
      </c>
    </row>
    <row r="5" spans="1:23" x14ac:dyDescent="0.45">
      <c r="A5" s="48">
        <v>2010</v>
      </c>
      <c r="B5" s="49">
        <v>44456</v>
      </c>
      <c r="C5" s="57">
        <v>188076976</v>
      </c>
      <c r="D5" s="48"/>
      <c r="E5" s="48"/>
      <c r="F5" s="48"/>
      <c r="G5" s="57">
        <v>172021570</v>
      </c>
      <c r="H5" s="57">
        <v>141516720</v>
      </c>
      <c r="I5" s="48"/>
      <c r="J5" s="57">
        <v>48735</v>
      </c>
      <c r="K5" s="57">
        <v>7390471</v>
      </c>
      <c r="L5" s="48"/>
      <c r="M5" s="57">
        <v>999288</v>
      </c>
      <c r="N5" s="58">
        <v>0</v>
      </c>
      <c r="O5" s="57">
        <v>8616200</v>
      </c>
      <c r="P5" s="57">
        <v>29505562</v>
      </c>
      <c r="Q5" s="57">
        <v>516</v>
      </c>
      <c r="R5" s="48"/>
      <c r="T5" s="44">
        <f t="shared" ref="T5:T18" si="0">H5+I5+J5+K5+L5-Q5+R5</f>
        <v>148955410</v>
      </c>
      <c r="U5" s="44">
        <f t="shared" ref="U5:U18" si="1">SUM(H5:R5)-O5-P5-Q5</f>
        <v>149955214</v>
      </c>
      <c r="V5" s="42">
        <f t="shared" ref="V5:V18" si="2">T5/4000000</f>
        <v>37.2388525</v>
      </c>
      <c r="W5" s="42">
        <f t="shared" ref="W5:W18" si="3">U5/4000000</f>
        <v>37.488803500000003</v>
      </c>
    </row>
    <row r="6" spans="1:23" x14ac:dyDescent="0.45">
      <c r="A6" s="48">
        <v>2011</v>
      </c>
      <c r="B6" s="49">
        <v>44456</v>
      </c>
      <c r="C6" s="50">
        <v>188076976</v>
      </c>
      <c r="D6" s="48"/>
      <c r="E6" s="48"/>
      <c r="F6" s="48"/>
      <c r="G6" s="50">
        <v>169618556</v>
      </c>
      <c r="H6" s="50">
        <v>90300316</v>
      </c>
      <c r="I6" s="48"/>
      <c r="J6" s="50">
        <v>1600000</v>
      </c>
      <c r="K6" s="50">
        <v>7265064</v>
      </c>
      <c r="L6" s="48"/>
      <c r="M6" s="50">
        <v>2882539</v>
      </c>
      <c r="N6" s="51">
        <v>0</v>
      </c>
      <c r="O6" s="50">
        <v>9593356</v>
      </c>
      <c r="P6" s="50">
        <v>76435701</v>
      </c>
      <c r="Q6" s="50">
        <v>737</v>
      </c>
      <c r="R6" s="48"/>
      <c r="T6" s="44">
        <f t="shared" si="0"/>
        <v>99164643</v>
      </c>
      <c r="U6" s="44">
        <f t="shared" si="1"/>
        <v>102047919</v>
      </c>
      <c r="V6" s="42">
        <f t="shared" si="2"/>
        <v>24.79116075</v>
      </c>
      <c r="W6" s="42">
        <f t="shared" si="3"/>
        <v>25.511979749999998</v>
      </c>
    </row>
    <row r="7" spans="1:23" x14ac:dyDescent="0.45">
      <c r="A7" s="48">
        <v>2012</v>
      </c>
      <c r="B7" s="49">
        <v>44358</v>
      </c>
      <c r="C7" s="50">
        <v>165184246</v>
      </c>
      <c r="D7" s="48"/>
      <c r="E7" s="48"/>
      <c r="F7" s="48"/>
      <c r="G7" s="50">
        <v>154288988</v>
      </c>
      <c r="H7" s="50">
        <v>94546783</v>
      </c>
      <c r="I7" s="48"/>
      <c r="J7" s="51">
        <v>0</v>
      </c>
      <c r="K7" s="50">
        <v>4859381</v>
      </c>
      <c r="L7" s="48"/>
      <c r="M7" s="50">
        <v>5398161</v>
      </c>
      <c r="N7" s="50">
        <v>312894</v>
      </c>
      <c r="O7" s="50">
        <v>5722983</v>
      </c>
      <c r="P7" s="50">
        <v>54344044</v>
      </c>
      <c r="Q7" s="48"/>
      <c r="R7" s="48"/>
      <c r="T7" s="44">
        <f t="shared" si="0"/>
        <v>99406164</v>
      </c>
      <c r="U7" s="44">
        <f t="shared" si="1"/>
        <v>105117219</v>
      </c>
      <c r="V7" s="42">
        <f t="shared" si="2"/>
        <v>24.851541000000001</v>
      </c>
      <c r="W7" s="42">
        <f t="shared" si="3"/>
        <v>26.279304750000001</v>
      </c>
    </row>
    <row r="8" spans="1:23" x14ac:dyDescent="0.45">
      <c r="A8" s="48">
        <v>2013</v>
      </c>
      <c r="B8" s="49">
        <v>44456</v>
      </c>
      <c r="C8" s="50">
        <v>165184246</v>
      </c>
      <c r="D8" s="48"/>
      <c r="E8" s="48"/>
      <c r="F8" s="48"/>
      <c r="G8" s="50">
        <v>156662940</v>
      </c>
      <c r="H8" s="50">
        <v>155064797</v>
      </c>
      <c r="I8" s="48"/>
      <c r="J8" s="52">
        <v>154302</v>
      </c>
      <c r="K8" s="50">
        <v>4373439</v>
      </c>
      <c r="L8" s="48"/>
      <c r="M8" s="50">
        <v>556356</v>
      </c>
      <c r="N8" s="50">
        <v>122159</v>
      </c>
      <c r="O8" s="50">
        <v>3871406</v>
      </c>
      <c r="P8" s="52">
        <v>1041787</v>
      </c>
      <c r="Q8" s="48"/>
      <c r="R8" s="48"/>
      <c r="T8" s="44">
        <f t="shared" si="0"/>
        <v>159592538</v>
      </c>
      <c r="U8" s="44">
        <f t="shared" si="1"/>
        <v>160271053</v>
      </c>
      <c r="V8" s="42">
        <f t="shared" si="2"/>
        <v>39.898134499999998</v>
      </c>
      <c r="W8" s="42">
        <f t="shared" si="3"/>
        <v>40.067763249999999</v>
      </c>
    </row>
    <row r="9" spans="1:23" x14ac:dyDescent="0.45">
      <c r="A9" s="48">
        <v>2014</v>
      </c>
      <c r="B9" s="49">
        <v>44456</v>
      </c>
      <c r="C9" s="50">
        <v>91000000</v>
      </c>
      <c r="D9" s="50">
        <v>8207664</v>
      </c>
      <c r="E9" s="48"/>
      <c r="F9" s="48"/>
      <c r="G9" s="50">
        <v>82792336</v>
      </c>
      <c r="H9" s="50">
        <v>75241271</v>
      </c>
      <c r="I9" s="50">
        <v>5000000</v>
      </c>
      <c r="J9" s="50">
        <v>3045698</v>
      </c>
      <c r="K9" s="50">
        <v>3597696</v>
      </c>
      <c r="L9" s="48"/>
      <c r="M9" s="48"/>
      <c r="N9" s="50">
        <v>104554</v>
      </c>
      <c r="O9" s="50">
        <v>803117</v>
      </c>
      <c r="P9" s="48"/>
      <c r="Q9" s="50">
        <v>239</v>
      </c>
      <c r="R9" s="48"/>
      <c r="T9" s="44">
        <f t="shared" si="0"/>
        <v>86884426</v>
      </c>
      <c r="U9" s="44">
        <f t="shared" si="1"/>
        <v>86989219</v>
      </c>
      <c r="V9" s="42">
        <f t="shared" si="2"/>
        <v>21.721106500000001</v>
      </c>
      <c r="W9" s="42">
        <f t="shared" si="3"/>
        <v>21.747304750000001</v>
      </c>
    </row>
    <row r="10" spans="1:23" x14ac:dyDescent="0.45">
      <c r="A10" s="48">
        <v>2015</v>
      </c>
      <c r="B10" s="53">
        <v>45194</v>
      </c>
      <c r="C10" s="52">
        <v>88725000</v>
      </c>
      <c r="D10" s="52">
        <v>8207664</v>
      </c>
      <c r="E10" s="52">
        <v>13683744</v>
      </c>
      <c r="F10" s="52"/>
      <c r="G10" s="52">
        <v>66833592</v>
      </c>
      <c r="H10" s="52">
        <v>61625403</v>
      </c>
      <c r="I10" s="52">
        <v>10000000</v>
      </c>
      <c r="J10" s="52">
        <v>1600000</v>
      </c>
      <c r="K10" s="52">
        <v>2813324</v>
      </c>
      <c r="L10" s="48"/>
      <c r="M10" s="48"/>
      <c r="N10" s="52">
        <v>36035</v>
      </c>
      <c r="O10" s="52">
        <v>758830</v>
      </c>
      <c r="P10" s="48"/>
      <c r="Q10" s="52">
        <v>297</v>
      </c>
      <c r="R10" s="48"/>
      <c r="T10" s="44">
        <f t="shared" si="0"/>
        <v>76038430</v>
      </c>
      <c r="U10" s="44">
        <f t="shared" si="1"/>
        <v>76074762</v>
      </c>
      <c r="V10" s="42">
        <f t="shared" si="2"/>
        <v>19.009607500000001</v>
      </c>
      <c r="W10" s="42">
        <f t="shared" si="3"/>
        <v>19.018690500000002</v>
      </c>
    </row>
    <row r="11" spans="1:23" x14ac:dyDescent="0.45">
      <c r="A11" s="48">
        <v>2016</v>
      </c>
      <c r="B11" s="53">
        <v>45194</v>
      </c>
      <c r="C11" s="50">
        <v>86506875</v>
      </c>
      <c r="D11" s="50">
        <v>8207664</v>
      </c>
      <c r="E11" s="50">
        <v>13683744</v>
      </c>
      <c r="F11" s="50"/>
      <c r="G11" s="50">
        <v>64615467</v>
      </c>
      <c r="H11" s="50">
        <v>59850898</v>
      </c>
      <c r="I11" s="51">
        <v>0</v>
      </c>
      <c r="J11" s="50">
        <v>1600000</v>
      </c>
      <c r="K11" s="50">
        <v>2375675</v>
      </c>
      <c r="L11" s="48"/>
      <c r="M11" s="48"/>
      <c r="N11" s="56">
        <v>0</v>
      </c>
      <c r="O11" s="50">
        <v>788894</v>
      </c>
      <c r="P11" s="48"/>
      <c r="Q11" s="48"/>
      <c r="R11" s="48"/>
      <c r="T11" s="44">
        <f t="shared" si="0"/>
        <v>63826573</v>
      </c>
      <c r="U11" s="44">
        <f t="shared" si="1"/>
        <v>63826573</v>
      </c>
      <c r="V11" s="42">
        <f t="shared" si="2"/>
        <v>15.956643250000001</v>
      </c>
      <c r="W11" s="42">
        <f t="shared" si="3"/>
        <v>15.956643250000001</v>
      </c>
    </row>
    <row r="12" spans="1:23" x14ac:dyDescent="0.45">
      <c r="A12" s="48">
        <v>2017</v>
      </c>
      <c r="B12" s="53">
        <v>45194</v>
      </c>
      <c r="C12" s="51">
        <v>84344203</v>
      </c>
      <c r="D12" s="51">
        <v>8207664</v>
      </c>
      <c r="E12" s="51">
        <v>13683744</v>
      </c>
      <c r="F12" s="51"/>
      <c r="G12" s="51">
        <v>62452795</v>
      </c>
      <c r="H12" s="51">
        <v>57735120</v>
      </c>
      <c r="I12" s="51">
        <v>0</v>
      </c>
      <c r="J12" s="51">
        <v>1600000</v>
      </c>
      <c r="K12" s="51">
        <v>1683070</v>
      </c>
      <c r="L12" s="48"/>
      <c r="M12" s="48"/>
      <c r="N12" s="51">
        <v>3635</v>
      </c>
      <c r="O12" s="51">
        <v>1430970</v>
      </c>
      <c r="P12" s="48"/>
      <c r="Q12" s="48"/>
      <c r="R12" s="51">
        <v>16003</v>
      </c>
      <c r="T12" s="44">
        <f t="shared" si="0"/>
        <v>61034193</v>
      </c>
      <c r="U12" s="44">
        <f t="shared" si="1"/>
        <v>61037828</v>
      </c>
      <c r="V12" s="42">
        <f t="shared" si="2"/>
        <v>15.25854825</v>
      </c>
      <c r="W12" s="42">
        <f t="shared" si="3"/>
        <v>15.259456999999999</v>
      </c>
    </row>
    <row r="13" spans="1:23" x14ac:dyDescent="0.45">
      <c r="A13" s="48">
        <v>2018</v>
      </c>
      <c r="B13" s="53">
        <v>44267</v>
      </c>
      <c r="C13" s="51">
        <v>82235598</v>
      </c>
      <c r="D13" s="51">
        <v>8207664</v>
      </c>
      <c r="E13" s="51">
        <v>13683744</v>
      </c>
      <c r="F13" s="51"/>
      <c r="G13" s="51">
        <v>60344190</v>
      </c>
      <c r="H13" s="51">
        <v>54382531</v>
      </c>
      <c r="I13" s="51">
        <v>0</v>
      </c>
      <c r="J13" s="51">
        <v>1600000</v>
      </c>
      <c r="K13" s="51">
        <v>3303253</v>
      </c>
      <c r="L13" s="48"/>
      <c r="M13" s="48"/>
      <c r="N13" s="51">
        <v>267527</v>
      </c>
      <c r="O13" s="51">
        <v>790879</v>
      </c>
      <c r="P13" s="48"/>
      <c r="Q13" s="48"/>
      <c r="R13" s="51">
        <v>16863</v>
      </c>
      <c r="T13" s="44">
        <f t="shared" si="0"/>
        <v>59302647</v>
      </c>
      <c r="U13" s="44">
        <f t="shared" si="1"/>
        <v>59570174</v>
      </c>
      <c r="V13" s="42">
        <f t="shared" si="2"/>
        <v>14.82566175</v>
      </c>
      <c r="W13" s="42">
        <f t="shared" si="3"/>
        <v>14.8925435</v>
      </c>
    </row>
    <row r="14" spans="1:23" x14ac:dyDescent="0.45">
      <c r="A14" s="48">
        <v>2019</v>
      </c>
      <c r="B14" s="53" t="s">
        <v>271</v>
      </c>
      <c r="C14" s="50">
        <v>80363945</v>
      </c>
      <c r="D14" s="50">
        <v>8207663</v>
      </c>
      <c r="E14" s="50">
        <v>13683744</v>
      </c>
      <c r="F14" s="50"/>
      <c r="G14" s="50">
        <v>58472538</v>
      </c>
      <c r="H14" s="50">
        <v>52336317</v>
      </c>
      <c r="I14" s="51">
        <v>0</v>
      </c>
      <c r="J14" s="51">
        <v>1066525</v>
      </c>
      <c r="K14" s="51">
        <v>3057317</v>
      </c>
      <c r="L14" s="48"/>
      <c r="M14" s="48"/>
      <c r="N14" s="50">
        <v>34791</v>
      </c>
      <c r="O14" s="50">
        <v>1970916</v>
      </c>
      <c r="P14" s="48"/>
      <c r="Q14" s="50">
        <v>6858</v>
      </c>
      <c r="R14" s="50">
        <v>15371</v>
      </c>
      <c r="T14" s="44">
        <f t="shared" si="0"/>
        <v>56468672</v>
      </c>
      <c r="U14" s="44">
        <f t="shared" si="1"/>
        <v>56510321</v>
      </c>
      <c r="V14" s="42">
        <f t="shared" si="2"/>
        <v>14.117167999999999</v>
      </c>
      <c r="W14" s="42">
        <f t="shared" si="3"/>
        <v>14.127580249999999</v>
      </c>
    </row>
    <row r="15" spans="1:23" x14ac:dyDescent="0.45">
      <c r="A15" s="48">
        <v>2020</v>
      </c>
      <c r="B15" s="54" t="s">
        <v>271</v>
      </c>
      <c r="C15" s="51">
        <v>96354847</v>
      </c>
      <c r="D15" s="51">
        <v>8207664</v>
      </c>
      <c r="E15" s="51">
        <v>13683744</v>
      </c>
      <c r="F15" s="51"/>
      <c r="G15" s="51">
        <v>74463439</v>
      </c>
      <c r="H15" s="51">
        <v>65784742</v>
      </c>
      <c r="I15" s="51">
        <v>0</v>
      </c>
      <c r="J15" s="51">
        <v>2379879</v>
      </c>
      <c r="K15" s="51">
        <v>2987182</v>
      </c>
      <c r="L15" s="48"/>
      <c r="M15" s="48"/>
      <c r="N15" s="51">
        <v>917033</v>
      </c>
      <c r="O15" s="51">
        <v>2394603</v>
      </c>
      <c r="P15" s="48"/>
      <c r="Q15" s="48"/>
      <c r="R15" s="51">
        <v>5269</v>
      </c>
      <c r="T15" s="44">
        <f t="shared" si="0"/>
        <v>71157072</v>
      </c>
      <c r="U15" s="44">
        <f t="shared" si="1"/>
        <v>72074105</v>
      </c>
      <c r="V15" s="42">
        <f t="shared" si="2"/>
        <v>17.789268</v>
      </c>
      <c r="W15" s="42">
        <f t="shared" si="3"/>
        <v>18.018526250000001</v>
      </c>
    </row>
    <row r="16" spans="1:23" x14ac:dyDescent="0.45">
      <c r="A16" s="48">
        <v>2021</v>
      </c>
      <c r="B16" s="55">
        <v>45086</v>
      </c>
      <c r="C16" s="51">
        <v>119767784</v>
      </c>
      <c r="D16" s="48"/>
      <c r="E16" s="48"/>
      <c r="F16" s="51">
        <v>19090330</v>
      </c>
      <c r="G16" s="51">
        <v>100677454</v>
      </c>
      <c r="H16" s="51">
        <v>92029137</v>
      </c>
      <c r="I16" s="51">
        <v>3919482</v>
      </c>
      <c r="J16" s="51">
        <v>2951762</v>
      </c>
      <c r="K16" s="51">
        <v>2549123</v>
      </c>
      <c r="L16" s="48"/>
      <c r="M16" s="48"/>
      <c r="N16" s="51">
        <v>327825</v>
      </c>
      <c r="O16" s="51">
        <v>2819607</v>
      </c>
      <c r="P16" s="48"/>
      <c r="Q16" s="48"/>
      <c r="R16" s="51">
        <v>0</v>
      </c>
      <c r="T16" s="44">
        <f t="shared" si="0"/>
        <v>101449504</v>
      </c>
      <c r="U16" s="44">
        <f t="shared" si="1"/>
        <v>101777329</v>
      </c>
      <c r="V16" s="42">
        <f t="shared" si="2"/>
        <v>25.362376000000001</v>
      </c>
      <c r="W16" s="42">
        <f t="shared" si="3"/>
        <v>25.444332249999999</v>
      </c>
    </row>
    <row r="17" spans="1:23" x14ac:dyDescent="0.45">
      <c r="A17" s="48">
        <v>2022</v>
      </c>
      <c r="B17" s="55">
        <v>45299</v>
      </c>
      <c r="C17" s="51">
        <v>116112784</v>
      </c>
      <c r="D17" s="48"/>
      <c r="E17" s="48"/>
      <c r="F17" s="51">
        <v>19090330</v>
      </c>
      <c r="G17" s="51">
        <v>97022454</v>
      </c>
      <c r="H17" s="51">
        <v>89556470</v>
      </c>
      <c r="I17" s="52">
        <v>0</v>
      </c>
      <c r="J17" s="51">
        <v>1140910</v>
      </c>
      <c r="K17" s="51">
        <v>2399617</v>
      </c>
      <c r="L17" s="48"/>
      <c r="M17" s="48"/>
      <c r="N17" s="51">
        <v>2068217</v>
      </c>
      <c r="O17" s="51">
        <v>1857240</v>
      </c>
      <c r="P17" s="48"/>
      <c r="Q17" s="48"/>
      <c r="R17" s="51">
        <v>0</v>
      </c>
      <c r="T17" s="44">
        <f t="shared" si="0"/>
        <v>93096997</v>
      </c>
      <c r="U17" s="44">
        <f t="shared" si="1"/>
        <v>95165214</v>
      </c>
      <c r="V17" s="42">
        <f t="shared" si="2"/>
        <v>23.27424925</v>
      </c>
      <c r="W17" s="42">
        <f t="shared" si="3"/>
        <v>23.791303500000001</v>
      </c>
    </row>
    <row r="18" spans="1:23" x14ac:dyDescent="0.45">
      <c r="A18" s="48">
        <v>2023</v>
      </c>
      <c r="B18" s="53">
        <v>45299</v>
      </c>
      <c r="C18" s="51">
        <v>112457784</v>
      </c>
      <c r="D18" s="48"/>
      <c r="E18" s="48"/>
      <c r="F18" s="51">
        <v>19090330</v>
      </c>
      <c r="G18" s="51">
        <v>93367454</v>
      </c>
      <c r="H18" s="51">
        <v>86037728</v>
      </c>
      <c r="I18" s="52">
        <v>5565291</v>
      </c>
      <c r="J18" s="51">
        <v>36407</v>
      </c>
      <c r="K18" s="51">
        <v>969685</v>
      </c>
      <c r="L18" s="48"/>
      <c r="M18" s="48"/>
      <c r="N18" s="51">
        <v>6026919</v>
      </c>
      <c r="O18" s="51">
        <v>296715</v>
      </c>
      <c r="P18" s="48"/>
      <c r="Q18" s="48"/>
      <c r="R18" s="51">
        <v>0</v>
      </c>
      <c r="T18" s="44">
        <f t="shared" si="0"/>
        <v>92609111</v>
      </c>
      <c r="U18" s="44">
        <f t="shared" si="1"/>
        <v>98636030</v>
      </c>
      <c r="V18" s="42">
        <f t="shared" si="2"/>
        <v>23.15227775</v>
      </c>
      <c r="W18" s="42">
        <f t="shared" si="3"/>
        <v>24.659007500000001</v>
      </c>
    </row>
    <row r="19" spans="1:23" x14ac:dyDescent="0.45">
      <c r="A19" s="48">
        <v>2024</v>
      </c>
      <c r="B19" s="101">
        <v>45384</v>
      </c>
      <c r="C19" s="52">
        <v>84162784</v>
      </c>
      <c r="D19" s="52"/>
      <c r="E19" s="52"/>
      <c r="F19" s="52">
        <v>14761175</v>
      </c>
      <c r="G19" s="52">
        <v>69401609</v>
      </c>
      <c r="H19" s="52">
        <f>SUM(RGGI!D23:D25)</f>
        <v>47852675</v>
      </c>
      <c r="I19" s="52">
        <v>8416278</v>
      </c>
      <c r="J19" s="52"/>
      <c r="K19" s="52"/>
      <c r="L19" s="52"/>
      <c r="M19" s="52"/>
      <c r="N19" s="52">
        <v>4258892</v>
      </c>
      <c r="O19" s="52">
        <v>240310</v>
      </c>
      <c r="P19" s="52"/>
      <c r="Q19" s="52"/>
      <c r="R19" s="52"/>
      <c r="T19" s="44">
        <f t="shared" ref="T19" si="4">H19+I19+J19+K19+L19-Q19+R19</f>
        <v>56268953</v>
      </c>
      <c r="U19" s="44">
        <f t="shared" ref="U19" si="5">SUM(H19:R19)-O19-P19-Q19</f>
        <v>60527845</v>
      </c>
      <c r="V19" s="42">
        <f t="shared" ref="V19" si="6">T19/4000000</f>
        <v>14.067238250000001</v>
      </c>
      <c r="W19" s="42">
        <f t="shared" ref="W19" si="7">U19/4000000</f>
        <v>15.13196125</v>
      </c>
    </row>
  </sheetData>
  <hyperlinks>
    <hyperlink ref="H1" r:id="rId1" xr:uid="{60417027-7124-462A-B034-209462BAE82A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93805-D441-434B-B355-D7FFDDFEBE7A}">
  <dimension ref="A3:P51"/>
  <sheetViews>
    <sheetView topLeftCell="A3" workbookViewId="0">
      <pane xSplit="2" ySplit="3" topLeftCell="C45" activePane="bottomRight" state="frozen"/>
      <selection activeCell="A3" sqref="A3"/>
      <selection pane="topRight" activeCell="C3" sqref="C3"/>
      <selection pane="bottomLeft" activeCell="A6" sqref="A6"/>
      <selection pane="bottomRight" activeCell="C45" sqref="C45"/>
    </sheetView>
  </sheetViews>
  <sheetFormatPr defaultRowHeight="14.25" x14ac:dyDescent="0.45"/>
  <cols>
    <col min="1" max="1" width="4.73046875" bestFit="1" customWidth="1"/>
    <col min="2" max="2" width="4.73046875" customWidth="1"/>
    <col min="3" max="3" width="10.6640625" bestFit="1" customWidth="1"/>
    <col min="4" max="4" width="10.6640625" customWidth="1"/>
    <col min="5" max="6" width="10.6640625" bestFit="1" customWidth="1"/>
    <col min="7" max="8" width="11.265625" hidden="1" customWidth="1"/>
    <col min="10" max="10" width="12.06640625" bestFit="1" customWidth="1"/>
    <col min="12" max="12" width="6.6640625" bestFit="1" customWidth="1"/>
    <col min="13" max="13" width="7.46484375" bestFit="1" customWidth="1"/>
    <col min="14" max="14" width="12" bestFit="1" customWidth="1"/>
    <col min="15" max="15" width="16.33203125" bestFit="1" customWidth="1"/>
    <col min="16" max="16" width="19.19921875" bestFit="1" customWidth="1"/>
  </cols>
  <sheetData>
    <row r="3" spans="1:16" x14ac:dyDescent="0.45">
      <c r="C3" s="117" t="s">
        <v>325</v>
      </c>
      <c r="D3" s="117"/>
      <c r="E3" s="117"/>
      <c r="F3" s="117"/>
      <c r="G3" s="117"/>
      <c r="H3" s="117"/>
      <c r="I3" s="117"/>
      <c r="J3" s="117"/>
    </row>
    <row r="4" spans="1:16" x14ac:dyDescent="0.45">
      <c r="C4" s="38" t="s">
        <v>71</v>
      </c>
      <c r="D4" s="38" t="s">
        <v>326</v>
      </c>
      <c r="E4" s="38"/>
      <c r="F4" s="38" t="s">
        <v>314</v>
      </c>
      <c r="G4" s="38" t="s">
        <v>71</v>
      </c>
      <c r="H4" s="38" t="s">
        <v>78</v>
      </c>
      <c r="I4" s="38"/>
      <c r="J4" s="38" t="s">
        <v>323</v>
      </c>
      <c r="L4" s="15"/>
      <c r="M4" s="15"/>
      <c r="N4" s="15" t="s">
        <v>17</v>
      </c>
      <c r="O4" s="15" t="s">
        <v>183</v>
      </c>
      <c r="P4" s="15" t="s">
        <v>286</v>
      </c>
    </row>
    <row r="5" spans="1:16" x14ac:dyDescent="0.45">
      <c r="A5" s="9" t="s">
        <v>279</v>
      </c>
      <c r="B5" s="9" t="s">
        <v>321</v>
      </c>
      <c r="C5" s="38" t="s">
        <v>17</v>
      </c>
      <c r="D5" s="38" t="s">
        <v>17</v>
      </c>
      <c r="E5" s="38" t="s">
        <v>313</v>
      </c>
      <c r="F5" s="38" t="s">
        <v>315</v>
      </c>
      <c r="G5" s="38" t="s">
        <v>318</v>
      </c>
      <c r="H5" s="38" t="s">
        <v>318</v>
      </c>
      <c r="I5" s="38" t="s">
        <v>322</v>
      </c>
      <c r="J5" s="38" t="s">
        <v>324</v>
      </c>
      <c r="L5" s="19" t="s">
        <v>279</v>
      </c>
      <c r="M5" s="19" t="s">
        <v>288</v>
      </c>
      <c r="N5" s="19" t="s">
        <v>289</v>
      </c>
      <c r="O5" s="19" t="s">
        <v>18</v>
      </c>
      <c r="P5" s="19" t="s">
        <v>290</v>
      </c>
    </row>
    <row r="6" spans="1:16" x14ac:dyDescent="0.45">
      <c r="A6" s="71">
        <v>2009</v>
      </c>
      <c r="C6" s="26">
        <f>'RGGI Allowances'!U4</f>
        <v>181262358</v>
      </c>
      <c r="D6" s="26"/>
      <c r="E6" s="26">
        <f>Emissions!H6</f>
        <v>123883793.545</v>
      </c>
      <c r="F6" s="26">
        <f>E6/2</f>
        <v>61941896.772500001</v>
      </c>
      <c r="G6" s="26">
        <f t="shared" ref="G6:G11" si="0">C6-F6</f>
        <v>119320461.22749999</v>
      </c>
      <c r="H6" s="26">
        <f>G6</f>
        <v>119320461.22749999</v>
      </c>
      <c r="I6" s="26" t="s">
        <v>320</v>
      </c>
      <c r="J6">
        <f t="shared" ref="J6:J12" si="1">ROUND(H6/1000000,0)</f>
        <v>119</v>
      </c>
      <c r="K6" s="26"/>
      <c r="L6" s="26"/>
      <c r="M6" s="26"/>
      <c r="N6" s="26"/>
    </row>
    <row r="7" spans="1:16" x14ac:dyDescent="0.45">
      <c r="A7" s="71">
        <v>2010</v>
      </c>
      <c r="C7" s="26">
        <f>'RGGI Allowances'!U5</f>
        <v>149955214</v>
      </c>
      <c r="D7" s="26"/>
      <c r="E7" s="26">
        <f>Emissions!H7</f>
        <v>137379819.78600001</v>
      </c>
      <c r="F7" s="26">
        <f>E7/2</f>
        <v>68689909.893000007</v>
      </c>
      <c r="G7" s="26">
        <f t="shared" si="0"/>
        <v>81265304.106999993</v>
      </c>
      <c r="H7" s="26">
        <f>G7+H6</f>
        <v>200585765.33449998</v>
      </c>
      <c r="I7" s="26" t="s">
        <v>320</v>
      </c>
      <c r="J7">
        <f t="shared" si="1"/>
        <v>201</v>
      </c>
    </row>
    <row r="8" spans="1:16" x14ac:dyDescent="0.45">
      <c r="A8" s="71">
        <v>2011</v>
      </c>
      <c r="C8" s="26">
        <f>'RGGI Allowances'!U6</f>
        <v>102047919</v>
      </c>
      <c r="D8" s="26"/>
      <c r="E8" s="26">
        <f>Emissions!H8</f>
        <v>121567451.78899999</v>
      </c>
      <c r="F8" s="26">
        <f>F6+F7+E8</f>
        <v>252199258.45450002</v>
      </c>
      <c r="G8" s="26">
        <f t="shared" si="0"/>
        <v>-150151339.45450002</v>
      </c>
      <c r="H8" s="26">
        <f>G8+H7</f>
        <v>50434425.879999965</v>
      </c>
      <c r="I8" s="26" t="s">
        <v>320</v>
      </c>
      <c r="J8">
        <f t="shared" si="1"/>
        <v>50</v>
      </c>
    </row>
    <row r="9" spans="1:16" x14ac:dyDescent="0.45">
      <c r="A9">
        <v>2012</v>
      </c>
      <c r="C9" s="26">
        <f>'RGGI Allowances'!U7</f>
        <v>105117219</v>
      </c>
      <c r="D9" s="26"/>
      <c r="E9" s="26">
        <f>Emissions!H9</f>
        <v>94869106.961999983</v>
      </c>
      <c r="F9" s="26">
        <f>E9/2</f>
        <v>47434553.480999991</v>
      </c>
      <c r="G9" s="26">
        <f t="shared" si="0"/>
        <v>57682665.519000009</v>
      </c>
      <c r="H9" s="26">
        <f>G9</f>
        <v>57682665.519000009</v>
      </c>
      <c r="I9" t="s">
        <v>319</v>
      </c>
      <c r="J9">
        <f t="shared" si="1"/>
        <v>58</v>
      </c>
    </row>
    <row r="10" spans="1:16" x14ac:dyDescent="0.45">
      <c r="A10">
        <v>2013</v>
      </c>
      <c r="C10" s="26">
        <f>'RGGI Allowances'!U8</f>
        <v>160271053</v>
      </c>
      <c r="D10" s="26"/>
      <c r="E10" s="26">
        <f>Emissions!H10</f>
        <v>88169672.615999997</v>
      </c>
      <c r="F10" s="26">
        <f>E10/2</f>
        <v>44084836.307999998</v>
      </c>
      <c r="G10" s="26">
        <f t="shared" si="0"/>
        <v>116186216.692</v>
      </c>
      <c r="H10" s="26">
        <f>G10+H9</f>
        <v>173868882.21100003</v>
      </c>
      <c r="I10" t="s">
        <v>319</v>
      </c>
      <c r="J10">
        <f t="shared" si="1"/>
        <v>174</v>
      </c>
    </row>
    <row r="11" spans="1:16" x14ac:dyDescent="0.45">
      <c r="A11">
        <v>2014</v>
      </c>
      <c r="C11" s="26">
        <f>'RGGI Allowances'!U9</f>
        <v>86989219</v>
      </c>
      <c r="D11" s="26"/>
      <c r="E11" s="26">
        <f>Emissions!H11</f>
        <v>88197685.781999975</v>
      </c>
      <c r="F11" s="26">
        <f>F9+F10+E11</f>
        <v>179717075.57099998</v>
      </c>
      <c r="G11" s="26">
        <f t="shared" si="0"/>
        <v>-92727856.57099998</v>
      </c>
      <c r="H11" s="26">
        <f>G11+H10</f>
        <v>81141025.640000045</v>
      </c>
      <c r="I11" t="s">
        <v>319</v>
      </c>
      <c r="J11">
        <f t="shared" si="1"/>
        <v>81</v>
      </c>
    </row>
    <row r="12" spans="1:16" x14ac:dyDescent="0.45">
      <c r="A12" s="71">
        <v>2015</v>
      </c>
      <c r="B12">
        <v>4</v>
      </c>
      <c r="C12" s="26">
        <f>'RGGI Allowances'!U10</f>
        <v>76074762</v>
      </c>
      <c r="D12" s="26"/>
      <c r="E12" s="26">
        <f>Emissions!H12</f>
        <v>84769465.503000021</v>
      </c>
      <c r="H12" s="26">
        <v>213000000</v>
      </c>
      <c r="I12" t="s">
        <v>319</v>
      </c>
      <c r="J12">
        <f t="shared" si="1"/>
        <v>213</v>
      </c>
      <c r="L12" s="19">
        <v>2015</v>
      </c>
      <c r="M12" s="62" t="s">
        <v>292</v>
      </c>
      <c r="N12" s="62">
        <v>213</v>
      </c>
      <c r="O12" s="62">
        <v>136</v>
      </c>
      <c r="P12" s="62"/>
    </row>
    <row r="13" spans="1:16" x14ac:dyDescent="0.45">
      <c r="A13" s="71">
        <v>2016</v>
      </c>
      <c r="B13">
        <v>1</v>
      </c>
      <c r="D13" s="26">
        <f>ROUND(C16/4,0)</f>
        <v>15956643</v>
      </c>
      <c r="F13" s="26">
        <f>E12/2</f>
        <v>42384732.75150001</v>
      </c>
      <c r="G13" s="26">
        <f>C12-F13</f>
        <v>33690029.24849999</v>
      </c>
      <c r="H13" s="26">
        <f>G13</f>
        <v>33690029.24849999</v>
      </c>
      <c r="J13">
        <f>ROUND(J12+D13/1000000-F13/1000000,0)</f>
        <v>187</v>
      </c>
      <c r="L13" s="19">
        <v>2016</v>
      </c>
      <c r="M13" s="62" t="s">
        <v>293</v>
      </c>
      <c r="N13" s="62">
        <v>186</v>
      </c>
      <c r="O13" s="62">
        <v>79</v>
      </c>
      <c r="P13" s="62">
        <v>95</v>
      </c>
    </row>
    <row r="14" spans="1:16" x14ac:dyDescent="0.45">
      <c r="A14" s="71">
        <v>2016</v>
      </c>
      <c r="B14">
        <v>2</v>
      </c>
      <c r="D14" s="26">
        <f>ROUND(C16/4,0)</f>
        <v>15956643</v>
      </c>
      <c r="J14">
        <f t="shared" ref="J14:J45" si="2">ROUND(J13+D14/1000000-F14/1000000,0)</f>
        <v>203</v>
      </c>
      <c r="L14" s="19">
        <v>2016</v>
      </c>
      <c r="M14" s="64" t="s">
        <v>294</v>
      </c>
      <c r="N14" s="62">
        <v>203</v>
      </c>
      <c r="O14" s="62">
        <v>94</v>
      </c>
      <c r="P14" s="62">
        <v>112</v>
      </c>
    </row>
    <row r="15" spans="1:16" x14ac:dyDescent="0.45">
      <c r="A15" s="71">
        <v>2016</v>
      </c>
      <c r="B15">
        <v>3</v>
      </c>
      <c r="D15" s="26">
        <f>ROUND(C16/4,0)</f>
        <v>15956643</v>
      </c>
      <c r="J15">
        <f t="shared" si="2"/>
        <v>219</v>
      </c>
      <c r="L15" s="19">
        <v>2016</v>
      </c>
      <c r="M15" s="64" t="s">
        <v>295</v>
      </c>
      <c r="N15" s="62">
        <v>219</v>
      </c>
      <c r="O15" s="62">
        <v>161</v>
      </c>
      <c r="P15" s="62">
        <v>131</v>
      </c>
    </row>
    <row r="16" spans="1:16" x14ac:dyDescent="0.45">
      <c r="A16" s="71">
        <v>2016</v>
      </c>
      <c r="B16">
        <v>4</v>
      </c>
      <c r="C16" s="26">
        <f>'RGGI Allowances'!U11</f>
        <v>63826573</v>
      </c>
      <c r="D16" s="26">
        <f>ROUND(C16/4,0)</f>
        <v>15956643</v>
      </c>
      <c r="E16" s="26">
        <f>Emissions!H13</f>
        <v>80660498.73299998</v>
      </c>
      <c r="H16" s="26">
        <f>H13+C16</f>
        <v>97516602.24849999</v>
      </c>
      <c r="I16" t="s">
        <v>319</v>
      </c>
      <c r="J16">
        <f t="shared" si="2"/>
        <v>235</v>
      </c>
      <c r="L16" s="19">
        <v>2016</v>
      </c>
      <c r="M16" s="64" t="s">
        <v>292</v>
      </c>
      <c r="N16" s="62">
        <v>234</v>
      </c>
      <c r="O16" s="62">
        <v>142</v>
      </c>
      <c r="P16" s="62">
        <v>144</v>
      </c>
    </row>
    <row r="17" spans="1:16" x14ac:dyDescent="0.45">
      <c r="A17" s="71">
        <v>2017</v>
      </c>
      <c r="B17">
        <v>1</v>
      </c>
      <c r="C17" s="26"/>
      <c r="D17" s="26">
        <f>ROUND(C20/4,0)</f>
        <v>15259457</v>
      </c>
      <c r="E17" s="26"/>
      <c r="F17" s="26">
        <f>E16/2</f>
        <v>40330249.36649999</v>
      </c>
      <c r="G17" s="26">
        <f>C16-F17</f>
        <v>23496323.63350001</v>
      </c>
      <c r="H17" s="26">
        <f>H16-F17</f>
        <v>57186352.881999999</v>
      </c>
      <c r="J17">
        <f t="shared" si="2"/>
        <v>210</v>
      </c>
      <c r="L17" s="19">
        <v>2017</v>
      </c>
      <c r="M17" s="64" t="s">
        <v>293</v>
      </c>
      <c r="N17" s="62">
        <v>209</v>
      </c>
      <c r="O17" s="62">
        <v>112</v>
      </c>
      <c r="P17" s="62">
        <v>114</v>
      </c>
    </row>
    <row r="18" spans="1:16" x14ac:dyDescent="0.45">
      <c r="A18" s="71">
        <v>2017</v>
      </c>
      <c r="B18">
        <v>2</v>
      </c>
      <c r="C18" s="26"/>
      <c r="D18" s="26">
        <f>ROUND(C20/4,0)</f>
        <v>15259457</v>
      </c>
      <c r="E18" s="26"/>
      <c r="F18" s="26"/>
      <c r="G18" s="26"/>
      <c r="H18" s="26"/>
      <c r="J18">
        <f t="shared" si="2"/>
        <v>225</v>
      </c>
      <c r="L18" s="19">
        <v>2017</v>
      </c>
      <c r="M18" s="64" t="s">
        <v>294</v>
      </c>
      <c r="N18" s="62">
        <v>223</v>
      </c>
      <c r="O18" s="62">
        <v>122</v>
      </c>
      <c r="P18" s="62">
        <v>125</v>
      </c>
    </row>
    <row r="19" spans="1:16" x14ac:dyDescent="0.45">
      <c r="A19" s="71">
        <v>2017</v>
      </c>
      <c r="B19">
        <v>3</v>
      </c>
      <c r="C19" s="26"/>
      <c r="D19" s="26">
        <f>ROUND(C20/4,0)</f>
        <v>15259457</v>
      </c>
      <c r="E19" s="26"/>
      <c r="F19" s="26"/>
      <c r="G19" s="26"/>
      <c r="H19" s="26"/>
      <c r="J19">
        <f t="shared" si="2"/>
        <v>240</v>
      </c>
      <c r="L19" s="19">
        <v>2017</v>
      </c>
      <c r="M19" s="64" t="s">
        <v>295</v>
      </c>
      <c r="N19" s="62">
        <v>241</v>
      </c>
      <c r="O19" s="62">
        <v>132</v>
      </c>
      <c r="P19" s="62">
        <v>135</v>
      </c>
    </row>
    <row r="20" spans="1:16" x14ac:dyDescent="0.45">
      <c r="A20" s="71">
        <v>2017</v>
      </c>
      <c r="B20">
        <v>4</v>
      </c>
      <c r="C20" s="26">
        <f>'RGGI Allowances'!U12</f>
        <v>61037828</v>
      </c>
      <c r="D20" s="26">
        <f>ROUND(C20/4,0)</f>
        <v>15259457</v>
      </c>
      <c r="E20" s="26">
        <f>Emissions!H14</f>
        <v>66242523.119000018</v>
      </c>
      <c r="F20" s="26"/>
      <c r="G20" s="26"/>
      <c r="H20" s="26"/>
      <c r="I20" t="s">
        <v>319</v>
      </c>
      <c r="J20">
        <f t="shared" si="2"/>
        <v>255</v>
      </c>
      <c r="L20" s="19">
        <v>2017</v>
      </c>
      <c r="M20" s="64" t="s">
        <v>292</v>
      </c>
      <c r="N20" s="62">
        <v>255</v>
      </c>
      <c r="O20" s="62">
        <v>156</v>
      </c>
      <c r="P20" s="62">
        <v>175</v>
      </c>
    </row>
    <row r="21" spans="1:16" x14ac:dyDescent="0.45">
      <c r="A21">
        <v>2018</v>
      </c>
      <c r="B21">
        <v>1</v>
      </c>
      <c r="C21" s="26"/>
      <c r="D21" s="26">
        <f>ROUND(C24/4,0)</f>
        <v>14892544</v>
      </c>
      <c r="E21" s="26"/>
      <c r="F21" s="26">
        <f>F13+F17+E20</f>
        <v>148957505.23700002</v>
      </c>
      <c r="G21" s="26"/>
      <c r="H21" s="26"/>
      <c r="J21">
        <f t="shared" si="2"/>
        <v>121</v>
      </c>
      <c r="L21" s="19">
        <v>2018</v>
      </c>
      <c r="M21" s="64" t="s">
        <v>293</v>
      </c>
      <c r="N21" s="62">
        <v>125</v>
      </c>
      <c r="O21" s="62">
        <v>44</v>
      </c>
      <c r="P21" s="62">
        <v>59</v>
      </c>
    </row>
    <row r="22" spans="1:16" x14ac:dyDescent="0.45">
      <c r="A22">
        <v>2018</v>
      </c>
      <c r="B22">
        <v>2</v>
      </c>
      <c r="C22" s="26"/>
      <c r="D22" s="26">
        <f>ROUND(C24/4,0)</f>
        <v>14892544</v>
      </c>
      <c r="E22" s="26"/>
      <c r="F22" s="26"/>
      <c r="G22" s="26"/>
      <c r="H22" s="26"/>
      <c r="J22">
        <f t="shared" si="2"/>
        <v>136</v>
      </c>
      <c r="L22" s="19">
        <v>2018</v>
      </c>
      <c r="M22" s="64" t="s">
        <v>294</v>
      </c>
      <c r="N22" s="62">
        <v>139</v>
      </c>
      <c r="O22" s="62">
        <v>51</v>
      </c>
      <c r="P22" s="62">
        <v>64</v>
      </c>
    </row>
    <row r="23" spans="1:16" x14ac:dyDescent="0.45">
      <c r="A23">
        <v>2018</v>
      </c>
      <c r="B23">
        <v>3</v>
      </c>
      <c r="C23" s="26"/>
      <c r="D23" s="26">
        <f>ROUND(C24/4,0)</f>
        <v>14892544</v>
      </c>
      <c r="E23" s="26"/>
      <c r="F23" s="26"/>
      <c r="G23" s="26"/>
      <c r="H23" s="26"/>
      <c r="J23">
        <f t="shared" si="2"/>
        <v>151</v>
      </c>
      <c r="L23" s="19">
        <v>2018</v>
      </c>
      <c r="M23" s="64" t="s">
        <v>295</v>
      </c>
      <c r="N23" s="62">
        <v>155</v>
      </c>
      <c r="O23" s="62">
        <v>61</v>
      </c>
      <c r="P23" s="62">
        <v>72</v>
      </c>
    </row>
    <row r="24" spans="1:16" x14ac:dyDescent="0.45">
      <c r="A24">
        <v>2018</v>
      </c>
      <c r="B24">
        <v>4</v>
      </c>
      <c r="C24" s="26">
        <f>'RGGI Allowances'!U13</f>
        <v>59570174</v>
      </c>
      <c r="D24" s="26">
        <f>ROUND(C24/4,0)</f>
        <v>14892544</v>
      </c>
      <c r="E24" s="26">
        <f>Emissions!H15</f>
        <v>73402550.088999972</v>
      </c>
      <c r="F24" s="26"/>
      <c r="G24" s="26"/>
      <c r="H24" s="26"/>
      <c r="I24" t="s">
        <v>319</v>
      </c>
      <c r="J24">
        <f t="shared" si="2"/>
        <v>166</v>
      </c>
      <c r="L24" s="19">
        <v>2018</v>
      </c>
      <c r="M24" s="64" t="s">
        <v>292</v>
      </c>
      <c r="N24" s="62">
        <v>170</v>
      </c>
      <c r="O24" s="62">
        <v>87</v>
      </c>
      <c r="P24" s="62">
        <v>99</v>
      </c>
    </row>
    <row r="25" spans="1:16" x14ac:dyDescent="0.45">
      <c r="A25">
        <v>2019</v>
      </c>
      <c r="B25">
        <v>1</v>
      </c>
      <c r="C25" s="26"/>
      <c r="D25" s="26">
        <f>ROUND(C28/4,0)</f>
        <v>14127580</v>
      </c>
      <c r="E25" s="26"/>
      <c r="F25" s="26">
        <f>E24/2</f>
        <v>36701275.044499986</v>
      </c>
      <c r="G25" s="26"/>
      <c r="H25" s="26"/>
      <c r="J25">
        <f t="shared" si="2"/>
        <v>143</v>
      </c>
      <c r="L25" s="34">
        <v>2019</v>
      </c>
      <c r="M25" s="64" t="s">
        <v>293</v>
      </c>
      <c r="N25" s="62">
        <v>147</v>
      </c>
      <c r="O25" s="62">
        <v>66</v>
      </c>
      <c r="P25" s="62">
        <v>77</v>
      </c>
    </row>
    <row r="26" spans="1:16" x14ac:dyDescent="0.45">
      <c r="A26">
        <v>2019</v>
      </c>
      <c r="B26">
        <v>2</v>
      </c>
      <c r="C26" s="26"/>
      <c r="D26" s="26">
        <f>ROUND(C28/4,0)</f>
        <v>14127580</v>
      </c>
      <c r="E26" s="26"/>
      <c r="G26" s="26"/>
      <c r="H26" s="26"/>
      <c r="J26">
        <f t="shared" si="2"/>
        <v>157</v>
      </c>
      <c r="L26" s="34">
        <v>2019</v>
      </c>
      <c r="M26" s="64" t="s">
        <v>294</v>
      </c>
      <c r="N26" s="62">
        <v>162</v>
      </c>
      <c r="O26" s="62">
        <v>75</v>
      </c>
      <c r="P26" s="62">
        <v>77</v>
      </c>
    </row>
    <row r="27" spans="1:16" x14ac:dyDescent="0.45">
      <c r="A27">
        <v>2019</v>
      </c>
      <c r="B27">
        <v>3</v>
      </c>
      <c r="C27" s="26"/>
      <c r="D27" s="26">
        <f>ROUND(C28/4,0)</f>
        <v>14127580</v>
      </c>
      <c r="E27" s="26"/>
      <c r="G27" s="26"/>
      <c r="H27" s="26"/>
      <c r="J27">
        <f t="shared" si="2"/>
        <v>171</v>
      </c>
      <c r="L27" s="34">
        <v>2019</v>
      </c>
      <c r="M27" s="64" t="s">
        <v>295</v>
      </c>
      <c r="N27" s="62">
        <v>173</v>
      </c>
      <c r="O27" s="62">
        <v>87</v>
      </c>
      <c r="P27" s="62">
        <v>99</v>
      </c>
    </row>
    <row r="28" spans="1:16" x14ac:dyDescent="0.45">
      <c r="A28">
        <v>2019</v>
      </c>
      <c r="B28">
        <v>4</v>
      </c>
      <c r="C28" s="26">
        <f>'RGGI Allowances'!U14</f>
        <v>56510321</v>
      </c>
      <c r="D28" s="26">
        <f>ROUND(C28/4,0)</f>
        <v>14127580</v>
      </c>
      <c r="E28" s="26">
        <f>Emissions!H16</f>
        <v>61797453.108000003</v>
      </c>
      <c r="G28" s="26"/>
      <c r="H28" s="26"/>
      <c r="I28" t="s">
        <v>319</v>
      </c>
      <c r="J28">
        <f t="shared" si="2"/>
        <v>185</v>
      </c>
      <c r="L28" s="34">
        <v>2019</v>
      </c>
      <c r="M28" s="64" t="s">
        <v>292</v>
      </c>
      <c r="N28" s="62">
        <v>191</v>
      </c>
      <c r="O28" s="62">
        <v>103</v>
      </c>
      <c r="P28" s="62">
        <v>109</v>
      </c>
    </row>
    <row r="29" spans="1:16" x14ac:dyDescent="0.45">
      <c r="A29">
        <v>2020</v>
      </c>
      <c r="B29">
        <v>1</v>
      </c>
      <c r="C29" s="26"/>
      <c r="D29" s="26">
        <f>ROUND(C32/4,0)</f>
        <v>18018526</v>
      </c>
      <c r="E29" s="26"/>
      <c r="F29" s="26">
        <f>E28/2</f>
        <v>30898726.554000001</v>
      </c>
      <c r="G29" s="26"/>
      <c r="H29" s="26"/>
      <c r="J29">
        <f t="shared" si="2"/>
        <v>172</v>
      </c>
      <c r="L29" s="34">
        <v>2020</v>
      </c>
      <c r="M29" s="64" t="s">
        <v>293</v>
      </c>
      <c r="N29" s="62">
        <v>178</v>
      </c>
      <c r="O29" s="62">
        <v>86</v>
      </c>
      <c r="P29" s="62">
        <v>99</v>
      </c>
    </row>
    <row r="30" spans="1:16" x14ac:dyDescent="0.45">
      <c r="A30">
        <v>2020</v>
      </c>
      <c r="B30">
        <v>2</v>
      </c>
      <c r="C30" s="26"/>
      <c r="D30" s="26">
        <f>ROUND(C32/4,0)</f>
        <v>18018526</v>
      </c>
      <c r="E30" s="26"/>
      <c r="F30" s="26"/>
      <c r="G30" s="26"/>
      <c r="H30" s="26"/>
      <c r="J30">
        <f t="shared" si="2"/>
        <v>190</v>
      </c>
      <c r="L30" s="34">
        <v>2020</v>
      </c>
      <c r="M30" s="64" t="s">
        <v>294</v>
      </c>
      <c r="N30" s="62">
        <v>194</v>
      </c>
      <c r="O30" s="62">
        <v>92</v>
      </c>
      <c r="P30" s="62">
        <v>98</v>
      </c>
    </row>
    <row r="31" spans="1:16" x14ac:dyDescent="0.45">
      <c r="A31">
        <v>2020</v>
      </c>
      <c r="B31">
        <v>3</v>
      </c>
      <c r="C31" s="26"/>
      <c r="D31" s="26">
        <f>ROUND(C32/4,0)</f>
        <v>18018526</v>
      </c>
      <c r="E31" s="26"/>
      <c r="F31" s="26"/>
      <c r="G31" s="26"/>
      <c r="H31" s="26"/>
      <c r="J31">
        <f t="shared" si="2"/>
        <v>208</v>
      </c>
      <c r="L31" s="34">
        <v>2020</v>
      </c>
      <c r="M31" s="64" t="s">
        <v>295</v>
      </c>
      <c r="N31" s="65">
        <v>212</v>
      </c>
      <c r="O31" s="65">
        <v>108</v>
      </c>
      <c r="P31" s="65">
        <v>121</v>
      </c>
    </row>
    <row r="32" spans="1:16" x14ac:dyDescent="0.45">
      <c r="A32">
        <v>2020</v>
      </c>
      <c r="B32">
        <v>4</v>
      </c>
      <c r="C32" s="26">
        <f>'RGGI Allowances'!U15</f>
        <v>72074105</v>
      </c>
      <c r="D32" s="26">
        <f>ROUND(C32/4,0)</f>
        <v>18018526</v>
      </c>
      <c r="E32" s="26">
        <f>Emissions!H17</f>
        <v>76651859.237000003</v>
      </c>
      <c r="F32" s="26"/>
      <c r="G32" s="26"/>
      <c r="H32" s="26"/>
      <c r="I32" s="26" t="s">
        <v>320</v>
      </c>
      <c r="J32">
        <f t="shared" si="2"/>
        <v>226</v>
      </c>
      <c r="L32" s="34">
        <v>2020</v>
      </c>
      <c r="M32" s="64" t="s">
        <v>292</v>
      </c>
      <c r="N32" s="65">
        <v>231</v>
      </c>
      <c r="O32" s="65">
        <v>155</v>
      </c>
      <c r="P32" s="65">
        <v>167</v>
      </c>
    </row>
    <row r="33" spans="1:16" x14ac:dyDescent="0.45">
      <c r="A33" s="71">
        <v>2021</v>
      </c>
      <c r="B33">
        <v>1</v>
      </c>
      <c r="C33" s="26"/>
      <c r="D33" s="26">
        <f>ROUND(C36/4,0)</f>
        <v>25444332</v>
      </c>
      <c r="E33" s="26"/>
      <c r="F33" s="26">
        <f>F25+F29+E32</f>
        <v>144251860.8355</v>
      </c>
      <c r="G33" s="26"/>
      <c r="H33" s="26"/>
      <c r="I33" s="26"/>
      <c r="J33">
        <f t="shared" si="2"/>
        <v>107</v>
      </c>
      <c r="L33" s="34">
        <v>2021</v>
      </c>
      <c r="M33" s="64" t="s">
        <v>293</v>
      </c>
      <c r="N33" s="62">
        <v>118</v>
      </c>
      <c r="O33" s="62">
        <v>35</v>
      </c>
      <c r="P33" s="62">
        <v>39</v>
      </c>
    </row>
    <row r="34" spans="1:16" x14ac:dyDescent="0.45">
      <c r="A34" s="71">
        <v>2021</v>
      </c>
      <c r="B34">
        <v>2</v>
      </c>
      <c r="C34" s="26"/>
      <c r="D34" s="26">
        <f>ROUND(C36/4,0)</f>
        <v>25444332</v>
      </c>
      <c r="E34" s="26"/>
      <c r="F34" s="26"/>
      <c r="G34" s="26"/>
      <c r="H34" s="26"/>
      <c r="I34" s="26"/>
      <c r="J34">
        <f t="shared" si="2"/>
        <v>132</v>
      </c>
      <c r="L34" s="34">
        <v>2021</v>
      </c>
      <c r="M34" s="64" t="s">
        <v>294</v>
      </c>
      <c r="N34" s="62">
        <v>143</v>
      </c>
      <c r="O34" s="62">
        <v>52</v>
      </c>
      <c r="P34" s="62">
        <v>61</v>
      </c>
    </row>
    <row r="35" spans="1:16" x14ac:dyDescent="0.45">
      <c r="A35" s="71">
        <v>2021</v>
      </c>
      <c r="B35">
        <v>3</v>
      </c>
      <c r="C35" s="26"/>
      <c r="D35" s="26">
        <f>ROUND(C36/4,0)</f>
        <v>25444332</v>
      </c>
      <c r="E35" s="26"/>
      <c r="F35" s="26"/>
      <c r="G35" s="26"/>
      <c r="H35" s="26"/>
      <c r="I35" s="26"/>
      <c r="J35">
        <f t="shared" si="2"/>
        <v>157</v>
      </c>
      <c r="L35" s="34">
        <v>2021</v>
      </c>
      <c r="M35" s="64" t="s">
        <v>295</v>
      </c>
      <c r="N35" s="62">
        <v>166</v>
      </c>
      <c r="O35" s="62">
        <v>66</v>
      </c>
      <c r="P35" s="62">
        <v>75</v>
      </c>
    </row>
    <row r="36" spans="1:16" x14ac:dyDescent="0.45">
      <c r="A36" s="71">
        <v>2021</v>
      </c>
      <c r="B36">
        <v>4</v>
      </c>
      <c r="C36" s="26">
        <f>'RGGI Allowances'!U16</f>
        <v>101777329</v>
      </c>
      <c r="D36" s="26">
        <f>ROUND(C36/4,0)</f>
        <v>25444332</v>
      </c>
      <c r="E36" s="26">
        <f>Emissions!H18</f>
        <v>109721855.692</v>
      </c>
      <c r="F36" s="26"/>
      <c r="G36" s="26"/>
      <c r="H36" s="26"/>
      <c r="I36" s="26" t="s">
        <v>327</v>
      </c>
      <c r="J36">
        <f t="shared" si="2"/>
        <v>182</v>
      </c>
      <c r="L36" s="34">
        <v>2021</v>
      </c>
      <c r="M36" s="64" t="s">
        <v>292</v>
      </c>
      <c r="N36" s="62">
        <v>192</v>
      </c>
      <c r="O36" s="62">
        <v>90</v>
      </c>
      <c r="P36" s="62">
        <v>99</v>
      </c>
    </row>
    <row r="37" spans="1:16" x14ac:dyDescent="0.45">
      <c r="A37" s="71">
        <v>2022</v>
      </c>
      <c r="B37">
        <v>1</v>
      </c>
      <c r="C37" s="26"/>
      <c r="D37" s="26">
        <f>ROUND(C40/4,0)</f>
        <v>23791304</v>
      </c>
      <c r="E37" s="26"/>
      <c r="F37" s="26">
        <f>E36/2</f>
        <v>54860927.846000001</v>
      </c>
      <c r="G37" s="26"/>
      <c r="H37" s="26"/>
      <c r="I37" s="26"/>
      <c r="J37">
        <f t="shared" si="2"/>
        <v>151</v>
      </c>
      <c r="L37" s="19">
        <v>2022</v>
      </c>
      <c r="M37" s="64" t="s">
        <v>293</v>
      </c>
      <c r="N37" s="62">
        <v>167</v>
      </c>
      <c r="O37" s="62">
        <v>70</v>
      </c>
      <c r="P37" s="62">
        <v>77</v>
      </c>
    </row>
    <row r="38" spans="1:16" x14ac:dyDescent="0.45">
      <c r="A38" s="71">
        <v>2022</v>
      </c>
      <c r="B38">
        <v>2</v>
      </c>
      <c r="C38" s="26"/>
      <c r="D38" s="26">
        <f>ROUND(C40/4,0)</f>
        <v>23791304</v>
      </c>
      <c r="E38" s="26"/>
      <c r="G38" s="26"/>
      <c r="H38" s="26"/>
      <c r="I38" s="26"/>
      <c r="J38">
        <f t="shared" si="2"/>
        <v>175</v>
      </c>
      <c r="L38" s="19">
        <v>2022</v>
      </c>
      <c r="M38" s="64" t="s">
        <v>294</v>
      </c>
      <c r="N38" s="62">
        <v>189</v>
      </c>
      <c r="O38" s="62">
        <v>83</v>
      </c>
      <c r="P38" s="62">
        <v>92</v>
      </c>
    </row>
    <row r="39" spans="1:16" x14ac:dyDescent="0.45">
      <c r="A39" s="71">
        <v>2022</v>
      </c>
      <c r="B39">
        <v>3</v>
      </c>
      <c r="C39" s="26"/>
      <c r="D39" s="26">
        <f>ROUND(C40/4,0)</f>
        <v>23791304</v>
      </c>
      <c r="E39" s="26"/>
      <c r="G39" s="26"/>
      <c r="H39" s="26"/>
      <c r="I39" s="26"/>
      <c r="J39">
        <f t="shared" si="2"/>
        <v>199</v>
      </c>
      <c r="L39" s="19">
        <v>2022</v>
      </c>
      <c r="M39" s="64" t="s">
        <v>295</v>
      </c>
      <c r="N39" s="62">
        <v>211</v>
      </c>
      <c r="O39" s="62">
        <v>108</v>
      </c>
      <c r="P39" s="62">
        <v>111</v>
      </c>
    </row>
    <row r="40" spans="1:16" x14ac:dyDescent="0.45">
      <c r="A40" s="71">
        <v>2022</v>
      </c>
      <c r="B40">
        <v>4</v>
      </c>
      <c r="C40" s="26">
        <f>'RGGI Allowances'!U17</f>
        <v>95165214</v>
      </c>
      <c r="D40" s="26">
        <f>ROUND(C40/4,0)</f>
        <v>23791304</v>
      </c>
      <c r="E40" s="26">
        <f>Emissions!H19</f>
        <v>193386900.70299998</v>
      </c>
      <c r="G40" s="26"/>
      <c r="H40" s="26"/>
      <c r="I40" s="26" t="s">
        <v>327</v>
      </c>
      <c r="J40">
        <f t="shared" si="2"/>
        <v>223</v>
      </c>
      <c r="L40" s="19">
        <v>2022</v>
      </c>
      <c r="M40" s="64" t="s">
        <v>292</v>
      </c>
      <c r="N40" s="62">
        <v>231</v>
      </c>
      <c r="O40" s="62">
        <v>143</v>
      </c>
      <c r="P40" s="62">
        <v>148</v>
      </c>
    </row>
    <row r="41" spans="1:16" x14ac:dyDescent="0.45">
      <c r="A41" s="71">
        <v>2023</v>
      </c>
      <c r="B41">
        <v>1</v>
      </c>
      <c r="C41" s="26"/>
      <c r="D41" s="26">
        <f>ROUND(C44/4,0)</f>
        <v>24659008</v>
      </c>
      <c r="E41" s="26"/>
      <c r="F41" s="26">
        <f>E40/2</f>
        <v>96693450.35149999</v>
      </c>
      <c r="G41" s="26"/>
      <c r="H41" s="26"/>
      <c r="I41" s="26"/>
      <c r="J41">
        <f t="shared" si="2"/>
        <v>151</v>
      </c>
      <c r="L41" s="19">
        <v>2023</v>
      </c>
      <c r="M41" s="64" t="s">
        <v>293</v>
      </c>
      <c r="N41" s="62">
        <v>204</v>
      </c>
      <c r="O41" s="62">
        <v>119</v>
      </c>
      <c r="P41" s="62">
        <v>127</v>
      </c>
    </row>
    <row r="42" spans="1:16" x14ac:dyDescent="0.45">
      <c r="A42" s="71">
        <v>2023</v>
      </c>
      <c r="B42">
        <v>2</v>
      </c>
      <c r="C42" s="26"/>
      <c r="D42" s="26">
        <f>ROUND(C44/4,0)</f>
        <v>24659008</v>
      </c>
      <c r="E42" s="26"/>
      <c r="F42" s="26"/>
      <c r="G42" s="26"/>
      <c r="H42" s="26"/>
      <c r="I42" s="26"/>
      <c r="J42">
        <f t="shared" si="2"/>
        <v>176</v>
      </c>
      <c r="L42" s="19">
        <v>2023</v>
      </c>
      <c r="M42" s="64" t="s">
        <v>294</v>
      </c>
      <c r="N42" s="62">
        <v>227</v>
      </c>
      <c r="O42" s="62">
        <v>132</v>
      </c>
      <c r="P42" s="62">
        <v>140</v>
      </c>
    </row>
    <row r="43" spans="1:16" x14ac:dyDescent="0.45">
      <c r="A43" s="71">
        <v>2023</v>
      </c>
      <c r="B43">
        <v>3</v>
      </c>
      <c r="C43" s="26"/>
      <c r="D43" s="26">
        <f>ROUND(C44/4,0)</f>
        <v>24659008</v>
      </c>
      <c r="E43" s="26"/>
      <c r="F43" s="26"/>
      <c r="G43" s="26"/>
      <c r="H43" s="26"/>
      <c r="I43" s="26"/>
      <c r="J43">
        <f t="shared" si="2"/>
        <v>201</v>
      </c>
      <c r="L43" s="19">
        <v>2023</v>
      </c>
      <c r="M43" s="64" t="s">
        <v>295</v>
      </c>
      <c r="N43" s="62">
        <v>251</v>
      </c>
      <c r="O43" s="62">
        <v>152</v>
      </c>
      <c r="P43" s="62">
        <v>160</v>
      </c>
    </row>
    <row r="44" spans="1:16" x14ac:dyDescent="0.45">
      <c r="A44" s="71">
        <v>2023</v>
      </c>
      <c r="B44">
        <v>4</v>
      </c>
      <c r="C44" s="26">
        <f>'RGGI Allowances'!U18</f>
        <v>98636030</v>
      </c>
      <c r="D44" s="26">
        <f>ROUND(C44/4,0)</f>
        <v>24659008</v>
      </c>
      <c r="E44" s="26">
        <f>Emissions!H20</f>
        <v>177690130.53999996</v>
      </c>
      <c r="F44" s="26"/>
      <c r="G44" s="26"/>
      <c r="H44" s="26"/>
      <c r="I44" s="26" t="s">
        <v>327</v>
      </c>
      <c r="J44">
        <f t="shared" si="2"/>
        <v>226</v>
      </c>
      <c r="L44" s="19">
        <v>2023</v>
      </c>
      <c r="M44" s="64" t="s">
        <v>292</v>
      </c>
      <c r="N44" s="62">
        <v>278</v>
      </c>
      <c r="O44" s="62">
        <v>197</v>
      </c>
      <c r="P44" s="62">
        <v>205</v>
      </c>
    </row>
    <row r="45" spans="1:16" x14ac:dyDescent="0.45">
      <c r="A45">
        <v>2024</v>
      </c>
      <c r="B45">
        <v>1</v>
      </c>
      <c r="C45" s="26">
        <f>'RGGI Allowances'!U19</f>
        <v>60527845</v>
      </c>
      <c r="D45" s="26">
        <f>ROUND(C45/4,0)</f>
        <v>15131961</v>
      </c>
      <c r="F45" s="26">
        <f>F37+F41+E44</f>
        <v>329244508.73749995</v>
      </c>
      <c r="G45" s="26"/>
      <c r="H45" s="26"/>
      <c r="J45">
        <f t="shared" si="2"/>
        <v>-88</v>
      </c>
      <c r="L45" s="19">
        <v>2024</v>
      </c>
      <c r="M45" s="64" t="s">
        <v>293</v>
      </c>
    </row>
    <row r="46" spans="1:16" x14ac:dyDescent="0.45">
      <c r="A46">
        <v>2024</v>
      </c>
      <c r="B46">
        <v>2</v>
      </c>
      <c r="C46" s="26">
        <f>'RGGI Allowances'!U20</f>
        <v>0</v>
      </c>
      <c r="D46" s="26">
        <f t="shared" ref="D46:D47" si="3">ROUND(C46/4,0)</f>
        <v>0</v>
      </c>
      <c r="L46" s="19">
        <v>2024</v>
      </c>
      <c r="M46" s="64" t="s">
        <v>294</v>
      </c>
    </row>
    <row r="47" spans="1:16" x14ac:dyDescent="0.45">
      <c r="A47">
        <v>2024</v>
      </c>
      <c r="B47">
        <v>3</v>
      </c>
      <c r="C47" s="26">
        <f>'RGGI Allowances'!U21</f>
        <v>0</v>
      </c>
      <c r="D47" s="26">
        <f t="shared" si="3"/>
        <v>0</v>
      </c>
      <c r="L47" s="19">
        <v>2024</v>
      </c>
      <c r="M47" s="64" t="s">
        <v>295</v>
      </c>
    </row>
    <row r="48" spans="1:16" x14ac:dyDescent="0.45">
      <c r="A48">
        <v>2024</v>
      </c>
      <c r="B48">
        <v>4</v>
      </c>
      <c r="L48" s="19">
        <v>2024</v>
      </c>
      <c r="M48" s="64" t="s">
        <v>292</v>
      </c>
    </row>
    <row r="50" spans="4:5" x14ac:dyDescent="0.45">
      <c r="D50" s="70" t="s">
        <v>311</v>
      </c>
      <c r="E50" t="s">
        <v>317</v>
      </c>
    </row>
    <row r="51" spans="4:5" x14ac:dyDescent="0.45">
      <c r="D51" t="s">
        <v>313</v>
      </c>
      <c r="E51" t="s">
        <v>316</v>
      </c>
    </row>
  </sheetData>
  <mergeCells count="1">
    <mergeCell ref="C3:J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5791E-F7ED-448A-850F-8FFA1F6509C7}">
  <dimension ref="B1:U37"/>
  <sheetViews>
    <sheetView topLeftCell="C1" workbookViewId="0">
      <selection activeCell="S20" sqref="S20:S22"/>
    </sheetView>
  </sheetViews>
  <sheetFormatPr defaultRowHeight="14.25" x14ac:dyDescent="0.45"/>
  <cols>
    <col min="2" max="2" width="34.1328125" bestFit="1" customWidth="1"/>
    <col min="3" max="7" width="10.6640625" bestFit="1" customWidth="1"/>
    <col min="9" max="9" width="9.19921875" bestFit="1" customWidth="1"/>
    <col min="10" max="10" width="14.6640625" bestFit="1" customWidth="1"/>
    <col min="11" max="11" width="8.6640625" bestFit="1" customWidth="1"/>
    <col min="12" max="12" width="11.86328125" bestFit="1" customWidth="1"/>
    <col min="13" max="13" width="11.6640625" bestFit="1" customWidth="1"/>
    <col min="14" max="14" width="9.6640625" bestFit="1" customWidth="1"/>
    <col min="15" max="15" width="9.19921875" bestFit="1" customWidth="1"/>
    <col min="16" max="16" width="7.86328125" bestFit="1" customWidth="1"/>
    <col min="17" max="17" width="3.796875" bestFit="1" customWidth="1"/>
    <col min="18" max="18" width="4.796875" bestFit="1" customWidth="1"/>
    <col min="19" max="19" width="6.796875" bestFit="1" customWidth="1"/>
    <col min="20" max="20" width="9.6640625" bestFit="1" customWidth="1"/>
    <col min="21" max="21" width="9.06640625" style="81"/>
  </cols>
  <sheetData>
    <row r="1" spans="2:20" x14ac:dyDescent="0.45">
      <c r="B1" t="s">
        <v>409</v>
      </c>
      <c r="T1" t="s">
        <v>410</v>
      </c>
    </row>
    <row r="2" spans="2:20" x14ac:dyDescent="0.45">
      <c r="B2" s="35" t="s">
        <v>408</v>
      </c>
    </row>
    <row r="3" spans="2:20" x14ac:dyDescent="0.45">
      <c r="C3">
        <v>2021</v>
      </c>
      <c r="D3">
        <v>2022</v>
      </c>
      <c r="E3">
        <v>2023</v>
      </c>
      <c r="F3">
        <v>2024</v>
      </c>
      <c r="G3">
        <v>2025</v>
      </c>
      <c r="I3" s="69" t="s">
        <v>22</v>
      </c>
      <c r="J3" s="69" t="s">
        <v>100</v>
      </c>
      <c r="K3" s="69" t="s">
        <v>101</v>
      </c>
      <c r="L3" s="69" t="s">
        <v>102</v>
      </c>
      <c r="M3" s="69" t="s">
        <v>103</v>
      </c>
      <c r="O3" s="9" t="s">
        <v>22</v>
      </c>
      <c r="P3" s="9" t="s">
        <v>401</v>
      </c>
      <c r="Q3" s="9" t="s">
        <v>402</v>
      </c>
      <c r="R3" s="9" t="s">
        <v>42</v>
      </c>
      <c r="S3" s="9" t="s">
        <v>403</v>
      </c>
    </row>
    <row r="4" spans="2:20" x14ac:dyDescent="0.45">
      <c r="B4" t="s">
        <v>404</v>
      </c>
      <c r="I4" s="3">
        <v>43901</v>
      </c>
      <c r="J4" s="22">
        <v>16208347</v>
      </c>
      <c r="K4" s="2">
        <v>0</v>
      </c>
      <c r="L4" s="22">
        <v>16208347</v>
      </c>
      <c r="M4" s="36">
        <v>5.65</v>
      </c>
      <c r="O4" s="3">
        <f t="shared" ref="O4:O20" si="0">I4</f>
        <v>43901</v>
      </c>
      <c r="P4" s="2">
        <f t="shared" ref="P4:P20" si="1">ROUND(J4/1000000,1)</f>
        <v>16.2</v>
      </c>
      <c r="Q4" s="2">
        <f t="shared" ref="Q4:Q20" si="2">ROUND(K4/1000000,1)</f>
        <v>0</v>
      </c>
      <c r="R4" s="2">
        <f>P4+Q4</f>
        <v>16.2</v>
      </c>
      <c r="S4" s="36">
        <f t="shared" ref="S4:S22" si="3">M4</f>
        <v>5.65</v>
      </c>
    </row>
    <row r="5" spans="2:20" x14ac:dyDescent="0.45">
      <c r="B5" s="70" t="s">
        <v>405</v>
      </c>
      <c r="C5" s="26">
        <v>119767784</v>
      </c>
      <c r="D5" s="26">
        <v>116112784</v>
      </c>
      <c r="E5" s="26">
        <v>112457784</v>
      </c>
      <c r="F5" s="26">
        <v>108802784</v>
      </c>
      <c r="G5" s="26">
        <v>105147784</v>
      </c>
      <c r="I5" s="3">
        <v>43985</v>
      </c>
      <c r="J5" s="22">
        <v>16336298</v>
      </c>
      <c r="K5" s="2">
        <v>0</v>
      </c>
      <c r="L5" s="22">
        <v>16336298</v>
      </c>
      <c r="M5" s="36">
        <v>5.75</v>
      </c>
      <c r="O5" s="3">
        <f t="shared" si="0"/>
        <v>43985</v>
      </c>
      <c r="P5" s="2">
        <f t="shared" si="1"/>
        <v>16.3</v>
      </c>
      <c r="Q5" s="2">
        <f t="shared" si="2"/>
        <v>0</v>
      </c>
      <c r="R5" s="2">
        <f t="shared" ref="R5:R31" si="4">P5+Q5</f>
        <v>16.3</v>
      </c>
      <c r="S5" s="36">
        <f t="shared" si="3"/>
        <v>5.75</v>
      </c>
    </row>
    <row r="6" spans="2:20" x14ac:dyDescent="0.45">
      <c r="B6" s="70" t="s">
        <v>406</v>
      </c>
      <c r="C6" s="26">
        <v>19090330</v>
      </c>
      <c r="D6" s="26">
        <v>19090330</v>
      </c>
      <c r="E6" s="26">
        <v>19090330</v>
      </c>
      <c r="F6" s="26">
        <v>19090330</v>
      </c>
      <c r="G6" s="26">
        <v>19090330</v>
      </c>
      <c r="I6" s="3">
        <v>44076</v>
      </c>
      <c r="J6" s="22">
        <v>16192785</v>
      </c>
      <c r="K6" s="2">
        <v>0</v>
      </c>
      <c r="L6" s="22">
        <v>16192785</v>
      </c>
      <c r="M6" s="36">
        <v>6.82</v>
      </c>
      <c r="O6" s="3">
        <f t="shared" si="0"/>
        <v>44076</v>
      </c>
      <c r="P6" s="2">
        <f t="shared" si="1"/>
        <v>16.2</v>
      </c>
      <c r="Q6" s="2">
        <f t="shared" si="2"/>
        <v>0</v>
      </c>
      <c r="R6" s="2">
        <f t="shared" si="4"/>
        <v>16.2</v>
      </c>
      <c r="S6" s="36">
        <f t="shared" si="3"/>
        <v>6.82</v>
      </c>
    </row>
    <row r="7" spans="2:20" x14ac:dyDescent="0.45">
      <c r="B7" s="70" t="s">
        <v>407</v>
      </c>
      <c r="C7" s="26">
        <v>100677454</v>
      </c>
      <c r="D7" s="26">
        <v>97022454</v>
      </c>
      <c r="E7" s="26">
        <v>93367454</v>
      </c>
      <c r="F7" s="26">
        <v>89712454</v>
      </c>
      <c r="G7" s="26">
        <v>86057454</v>
      </c>
      <c r="I7" s="3">
        <v>44167</v>
      </c>
      <c r="J7" s="22">
        <v>16237495</v>
      </c>
      <c r="K7" s="2">
        <v>0</v>
      </c>
      <c r="L7" s="22">
        <v>16237495</v>
      </c>
      <c r="M7" s="36">
        <v>7.41</v>
      </c>
      <c r="N7" s="26">
        <f>SUM(J4:J7)</f>
        <v>64974925</v>
      </c>
      <c r="O7" s="3">
        <f t="shared" si="0"/>
        <v>44167</v>
      </c>
      <c r="P7" s="2">
        <f t="shared" si="1"/>
        <v>16.2</v>
      </c>
      <c r="Q7" s="2">
        <f t="shared" si="2"/>
        <v>0</v>
      </c>
      <c r="R7" s="2">
        <f t="shared" si="4"/>
        <v>16.2</v>
      </c>
      <c r="S7" s="36">
        <f t="shared" si="3"/>
        <v>7.41</v>
      </c>
    </row>
    <row r="8" spans="2:20" x14ac:dyDescent="0.45">
      <c r="C8" s="26">
        <f>N11</f>
        <v>92487921</v>
      </c>
      <c r="D8" s="26">
        <f>N15</f>
        <v>88678968</v>
      </c>
      <c r="E8" s="26">
        <f>N19</f>
        <v>87588583</v>
      </c>
      <c r="F8" s="26">
        <f>F7*C11/C10</f>
        <v>82835508.431372285</v>
      </c>
      <c r="G8" s="26">
        <f>G7*C11/C10</f>
        <v>79460683.980391756</v>
      </c>
      <c r="I8" s="3">
        <v>44258</v>
      </c>
      <c r="J8" s="22">
        <v>23467261</v>
      </c>
      <c r="K8" s="2">
        <v>0</v>
      </c>
      <c r="L8" s="22">
        <v>23467261</v>
      </c>
      <c r="M8" s="36">
        <v>7.6</v>
      </c>
      <c r="O8" s="3">
        <f t="shared" si="0"/>
        <v>44258</v>
      </c>
      <c r="P8" s="2">
        <f t="shared" si="1"/>
        <v>23.5</v>
      </c>
      <c r="Q8" s="2">
        <f t="shared" si="2"/>
        <v>0</v>
      </c>
      <c r="R8" s="2">
        <f t="shared" si="4"/>
        <v>23.5</v>
      </c>
      <c r="S8" s="36">
        <f t="shared" si="3"/>
        <v>7.6</v>
      </c>
    </row>
    <row r="9" spans="2:20" x14ac:dyDescent="0.45">
      <c r="I9" s="3">
        <v>44349</v>
      </c>
      <c r="J9" s="22">
        <v>22987719</v>
      </c>
      <c r="K9" s="2">
        <v>0</v>
      </c>
      <c r="L9" s="22">
        <v>22987719</v>
      </c>
      <c r="M9" s="36">
        <v>7.97</v>
      </c>
      <c r="O9" s="3">
        <f t="shared" si="0"/>
        <v>44349</v>
      </c>
      <c r="P9" s="2">
        <f t="shared" si="1"/>
        <v>23</v>
      </c>
      <c r="Q9" s="2">
        <f t="shared" si="2"/>
        <v>0</v>
      </c>
      <c r="R9" s="2">
        <f t="shared" si="4"/>
        <v>23</v>
      </c>
      <c r="S9" s="36">
        <f t="shared" si="3"/>
        <v>7.97</v>
      </c>
    </row>
    <row r="10" spans="2:20" x14ac:dyDescent="0.45">
      <c r="C10" s="26">
        <f>SUM(C7:E7)</f>
        <v>291067362</v>
      </c>
      <c r="I10" s="3">
        <v>44447</v>
      </c>
      <c r="J10" s="22">
        <v>22911423</v>
      </c>
      <c r="K10" s="2">
        <v>0</v>
      </c>
      <c r="L10" s="22">
        <v>22911423</v>
      </c>
      <c r="M10" s="36">
        <v>9.3000000000000007</v>
      </c>
      <c r="O10" s="3">
        <f t="shared" si="0"/>
        <v>44447</v>
      </c>
      <c r="P10" s="2">
        <f t="shared" si="1"/>
        <v>22.9</v>
      </c>
      <c r="Q10" s="2">
        <f t="shared" si="2"/>
        <v>0</v>
      </c>
      <c r="R10" s="2">
        <f t="shared" si="4"/>
        <v>22.9</v>
      </c>
      <c r="S10" s="36">
        <f t="shared" si="3"/>
        <v>9.3000000000000007</v>
      </c>
    </row>
    <row r="11" spans="2:20" x14ac:dyDescent="0.45">
      <c r="C11" s="26">
        <f>SUM(C8:E8)</f>
        <v>268755472</v>
      </c>
      <c r="I11" s="3">
        <v>44531</v>
      </c>
      <c r="J11" s="22">
        <v>23121518</v>
      </c>
      <c r="K11" s="22">
        <v>3919482</v>
      </c>
      <c r="L11" s="22">
        <v>27041000</v>
      </c>
      <c r="M11" s="36">
        <v>13</v>
      </c>
      <c r="N11" s="26">
        <f>SUM(J8:J11)</f>
        <v>92487921</v>
      </c>
      <c r="O11" s="3">
        <f t="shared" si="0"/>
        <v>44531</v>
      </c>
      <c r="P11" s="2">
        <f t="shared" si="1"/>
        <v>23.1</v>
      </c>
      <c r="Q11" s="2">
        <f t="shared" si="2"/>
        <v>3.9</v>
      </c>
      <c r="R11" s="2">
        <f t="shared" si="4"/>
        <v>27</v>
      </c>
      <c r="S11" s="36">
        <f t="shared" si="3"/>
        <v>13</v>
      </c>
    </row>
    <row r="12" spans="2:20" x14ac:dyDescent="0.45">
      <c r="I12" s="3">
        <v>44629</v>
      </c>
      <c r="J12" s="22">
        <v>21761269</v>
      </c>
      <c r="K12" s="2">
        <v>0</v>
      </c>
      <c r="L12" s="22">
        <v>21761269</v>
      </c>
      <c r="M12" s="36">
        <v>13.5</v>
      </c>
      <c r="O12" s="3">
        <f t="shared" si="0"/>
        <v>44629</v>
      </c>
      <c r="P12" s="2">
        <f t="shared" si="1"/>
        <v>21.8</v>
      </c>
      <c r="Q12" s="2">
        <f t="shared" si="2"/>
        <v>0</v>
      </c>
      <c r="R12" s="2">
        <f t="shared" si="4"/>
        <v>21.8</v>
      </c>
      <c r="S12" s="36">
        <f t="shared" si="3"/>
        <v>13.5</v>
      </c>
    </row>
    <row r="13" spans="2:20" x14ac:dyDescent="0.45">
      <c r="I13" s="3">
        <v>44713</v>
      </c>
      <c r="J13" s="22">
        <v>22280473</v>
      </c>
      <c r="K13" s="2">
        <v>0</v>
      </c>
      <c r="L13" s="22">
        <v>22280473</v>
      </c>
      <c r="M13" s="36">
        <v>13.9</v>
      </c>
      <c r="O13" s="3">
        <f t="shared" si="0"/>
        <v>44713</v>
      </c>
      <c r="P13" s="2">
        <f t="shared" si="1"/>
        <v>22.3</v>
      </c>
      <c r="Q13" s="2">
        <f t="shared" si="2"/>
        <v>0</v>
      </c>
      <c r="R13" s="2">
        <f t="shared" si="4"/>
        <v>22.3</v>
      </c>
      <c r="S13" s="36">
        <f t="shared" si="3"/>
        <v>13.9</v>
      </c>
    </row>
    <row r="14" spans="2:20" x14ac:dyDescent="0.45">
      <c r="I14" s="3">
        <v>44811</v>
      </c>
      <c r="J14" s="22">
        <v>22404023</v>
      </c>
      <c r="K14" s="2">
        <v>0</v>
      </c>
      <c r="L14" s="22">
        <v>22404023</v>
      </c>
      <c r="M14" s="36">
        <v>13.45</v>
      </c>
      <c r="O14" s="3">
        <f t="shared" si="0"/>
        <v>44811</v>
      </c>
      <c r="P14" s="2">
        <f t="shared" si="1"/>
        <v>22.4</v>
      </c>
      <c r="Q14" s="2">
        <f t="shared" si="2"/>
        <v>0</v>
      </c>
      <c r="R14" s="2">
        <f t="shared" si="4"/>
        <v>22.4</v>
      </c>
      <c r="S14" s="36">
        <f t="shared" si="3"/>
        <v>13.45</v>
      </c>
    </row>
    <row r="15" spans="2:20" x14ac:dyDescent="0.45">
      <c r="I15" s="3">
        <v>44902</v>
      </c>
      <c r="J15" s="22">
        <v>22233203</v>
      </c>
      <c r="K15" s="2">
        <v>0</v>
      </c>
      <c r="L15" s="22">
        <v>22233203</v>
      </c>
      <c r="M15" s="36">
        <v>12.99</v>
      </c>
      <c r="N15" s="26">
        <f>SUM(J12:J15)</f>
        <v>88678968</v>
      </c>
      <c r="O15" s="3">
        <f t="shared" si="0"/>
        <v>44902</v>
      </c>
      <c r="P15" s="2">
        <f t="shared" si="1"/>
        <v>22.2</v>
      </c>
      <c r="Q15" s="2">
        <f t="shared" si="2"/>
        <v>0</v>
      </c>
      <c r="R15" s="2">
        <f t="shared" si="4"/>
        <v>22.2</v>
      </c>
      <c r="S15" s="36">
        <f t="shared" si="3"/>
        <v>12.99</v>
      </c>
    </row>
    <row r="16" spans="2:20" x14ac:dyDescent="0.45">
      <c r="I16" s="3">
        <v>44993</v>
      </c>
      <c r="J16" s="22">
        <v>21522877</v>
      </c>
      <c r="K16" s="2">
        <v>0</v>
      </c>
      <c r="L16" s="22">
        <v>21522877</v>
      </c>
      <c r="M16" s="36">
        <v>12.5</v>
      </c>
      <c r="O16" s="3">
        <f t="shared" si="0"/>
        <v>44993</v>
      </c>
      <c r="P16" s="2">
        <f t="shared" si="1"/>
        <v>21.5</v>
      </c>
      <c r="Q16" s="2">
        <f t="shared" si="2"/>
        <v>0</v>
      </c>
      <c r="R16" s="2">
        <f t="shared" si="4"/>
        <v>21.5</v>
      </c>
      <c r="S16" s="36">
        <f t="shared" si="3"/>
        <v>12.5</v>
      </c>
    </row>
    <row r="17" spans="3:21" x14ac:dyDescent="0.45">
      <c r="I17" s="3">
        <v>45084</v>
      </c>
      <c r="J17" s="22">
        <v>22026639</v>
      </c>
      <c r="K17" s="2">
        <v>0</v>
      </c>
      <c r="L17" s="22">
        <v>22026639</v>
      </c>
      <c r="M17" s="36">
        <v>12.73</v>
      </c>
      <c r="O17" s="3">
        <f t="shared" si="0"/>
        <v>45084</v>
      </c>
      <c r="P17" s="2">
        <f t="shared" si="1"/>
        <v>22</v>
      </c>
      <c r="Q17" s="2">
        <f t="shared" si="2"/>
        <v>0</v>
      </c>
      <c r="R17" s="2">
        <f t="shared" si="4"/>
        <v>22</v>
      </c>
      <c r="S17" s="36">
        <f t="shared" si="3"/>
        <v>12.73</v>
      </c>
    </row>
    <row r="18" spans="3:21" x14ac:dyDescent="0.45">
      <c r="I18" s="3">
        <v>45175</v>
      </c>
      <c r="J18" s="22">
        <v>21948358</v>
      </c>
      <c r="K18" s="2">
        <v>0</v>
      </c>
      <c r="L18" s="22">
        <v>21948358</v>
      </c>
      <c r="M18" s="36">
        <v>13.85</v>
      </c>
      <c r="O18" s="3">
        <f t="shared" si="0"/>
        <v>45175</v>
      </c>
      <c r="P18" s="2">
        <f t="shared" si="1"/>
        <v>21.9</v>
      </c>
      <c r="Q18" s="2">
        <f t="shared" si="2"/>
        <v>0</v>
      </c>
      <c r="R18" s="2">
        <f t="shared" si="4"/>
        <v>21.9</v>
      </c>
      <c r="S18" s="36">
        <f t="shared" si="3"/>
        <v>13.85</v>
      </c>
    </row>
    <row r="19" spans="3:21" x14ac:dyDescent="0.45">
      <c r="I19" s="3">
        <v>45266</v>
      </c>
      <c r="J19" s="22">
        <v>22090709</v>
      </c>
      <c r="K19" s="22">
        <v>5565291</v>
      </c>
      <c r="L19" s="22">
        <v>27656000</v>
      </c>
      <c r="M19" s="36">
        <v>14.88</v>
      </c>
      <c r="N19" s="26">
        <f>SUM(J16:J19)</f>
        <v>87588583</v>
      </c>
      <c r="O19" s="3">
        <f t="shared" si="0"/>
        <v>45266</v>
      </c>
      <c r="P19" s="2">
        <f t="shared" si="1"/>
        <v>22.1</v>
      </c>
      <c r="Q19" s="2">
        <f t="shared" si="2"/>
        <v>5.6</v>
      </c>
      <c r="R19" s="2">
        <f t="shared" si="4"/>
        <v>27.700000000000003</v>
      </c>
      <c r="S19" s="36">
        <f t="shared" si="3"/>
        <v>14.88</v>
      </c>
    </row>
    <row r="20" spans="3:21" x14ac:dyDescent="0.45">
      <c r="I20" s="3">
        <v>45364</v>
      </c>
      <c r="J20" s="22">
        <v>15855879</v>
      </c>
      <c r="K20" s="22">
        <v>8416278</v>
      </c>
      <c r="L20" s="22">
        <v>24272157</v>
      </c>
      <c r="M20" s="36">
        <v>16</v>
      </c>
      <c r="O20" s="3">
        <f t="shared" si="0"/>
        <v>45364</v>
      </c>
      <c r="P20" s="2">
        <f t="shared" si="1"/>
        <v>15.9</v>
      </c>
      <c r="Q20" s="2">
        <f t="shared" si="2"/>
        <v>8.4</v>
      </c>
      <c r="R20" s="2">
        <f t="shared" si="4"/>
        <v>24.3</v>
      </c>
      <c r="S20" s="36">
        <f t="shared" si="3"/>
        <v>16</v>
      </c>
    </row>
    <row r="21" spans="3:21" x14ac:dyDescent="0.45">
      <c r="I21" s="3">
        <v>45450</v>
      </c>
      <c r="J21" s="22">
        <v>16053188</v>
      </c>
      <c r="K21" s="2">
        <f>RGGI!E24</f>
        <v>0</v>
      </c>
      <c r="L21" s="22">
        <f>RGGI!F24</f>
        <v>16053188</v>
      </c>
      <c r="M21" s="36">
        <f>RGGI!G24</f>
        <v>21.03</v>
      </c>
      <c r="O21" s="3">
        <f t="shared" ref="O21:O22" si="5">I21</f>
        <v>45450</v>
      </c>
      <c r="P21" s="2">
        <f t="shared" ref="P21:P22" si="6">ROUND(J21/1000000,1)</f>
        <v>16.100000000000001</v>
      </c>
      <c r="Q21" s="2">
        <f t="shared" ref="Q21:Q22" si="7">ROUND(K21/1000000,1)</f>
        <v>0</v>
      </c>
      <c r="R21" s="2">
        <f t="shared" si="4"/>
        <v>16.100000000000001</v>
      </c>
      <c r="S21" s="36">
        <f t="shared" si="3"/>
        <v>21.03</v>
      </c>
    </row>
    <row r="22" spans="3:21" x14ac:dyDescent="0.45">
      <c r="I22" s="3">
        <v>45539</v>
      </c>
      <c r="J22" s="22">
        <v>15943608</v>
      </c>
      <c r="K22" s="2">
        <f>RGGI!E25</f>
        <v>0</v>
      </c>
      <c r="L22" s="22">
        <f>RGGI!F25</f>
        <v>15943608</v>
      </c>
      <c r="M22" s="36">
        <f>RGGI!G25</f>
        <v>25.75</v>
      </c>
      <c r="O22" s="3">
        <f t="shared" si="5"/>
        <v>45539</v>
      </c>
      <c r="P22" s="2">
        <f t="shared" si="6"/>
        <v>15.9</v>
      </c>
      <c r="Q22" s="2">
        <f t="shared" si="7"/>
        <v>0</v>
      </c>
      <c r="R22" s="2">
        <f t="shared" si="4"/>
        <v>15.9</v>
      </c>
      <c r="S22" s="36">
        <f t="shared" si="3"/>
        <v>25.75</v>
      </c>
      <c r="T22" s="96">
        <f>F8/1000000</f>
        <v>82.83550843137229</v>
      </c>
    </row>
    <row r="23" spans="3:21" x14ac:dyDescent="0.45">
      <c r="O23" s="1">
        <f t="shared" ref="O23:O31" si="8">O19+365</f>
        <v>45631</v>
      </c>
      <c r="P23" s="97">
        <f>P22</f>
        <v>15.9</v>
      </c>
      <c r="R23" s="2">
        <f t="shared" si="4"/>
        <v>15.9</v>
      </c>
    </row>
    <row r="24" spans="3:21" x14ac:dyDescent="0.45">
      <c r="O24" s="1">
        <f t="shared" si="8"/>
        <v>45729</v>
      </c>
      <c r="P24" s="97">
        <f>T27/4</f>
        <v>19.865170995097937</v>
      </c>
      <c r="Q24">
        <f>T27*0.1</f>
        <v>7.9460683980391753</v>
      </c>
      <c r="R24" s="2">
        <f t="shared" si="4"/>
        <v>27.811239393137114</v>
      </c>
      <c r="U24" s="81">
        <f>SUM(R21:R24)</f>
        <v>75.711239393137106</v>
      </c>
    </row>
    <row r="25" spans="3:21" x14ac:dyDescent="0.45">
      <c r="O25" s="1">
        <f t="shared" si="8"/>
        <v>45815</v>
      </c>
      <c r="P25" s="97">
        <f>P24</f>
        <v>19.865170995097937</v>
      </c>
      <c r="R25" s="2">
        <f t="shared" si="4"/>
        <v>19.865170995097937</v>
      </c>
    </row>
    <row r="26" spans="3:21" x14ac:dyDescent="0.45">
      <c r="O26" s="1">
        <f t="shared" si="8"/>
        <v>45904</v>
      </c>
      <c r="P26" s="97">
        <f>P25</f>
        <v>19.865170995097937</v>
      </c>
      <c r="R26" s="2">
        <f t="shared" si="4"/>
        <v>19.865170995097937</v>
      </c>
    </row>
    <row r="27" spans="3:21" x14ac:dyDescent="0.45">
      <c r="D27" t="s">
        <v>404</v>
      </c>
      <c r="E27" s="70" t="s">
        <v>405</v>
      </c>
      <c r="O27" s="1">
        <f t="shared" si="8"/>
        <v>45996</v>
      </c>
      <c r="P27" s="97">
        <f>P26</f>
        <v>19.865170995097937</v>
      </c>
      <c r="R27" s="2">
        <f t="shared" si="4"/>
        <v>19.865170995097937</v>
      </c>
      <c r="T27" s="96">
        <f>G8/1000000</f>
        <v>79.46068398039175</v>
      </c>
    </row>
    <row r="28" spans="3:21" x14ac:dyDescent="0.45">
      <c r="C28">
        <v>2021</v>
      </c>
      <c r="E28" s="26">
        <v>119767784</v>
      </c>
      <c r="F28" s="81">
        <f>E28/1000000</f>
        <v>119.76778400000001</v>
      </c>
      <c r="O28" s="1">
        <f t="shared" si="8"/>
        <v>46094</v>
      </c>
      <c r="P28" s="97">
        <f>T31/4</f>
        <v>25.373196</v>
      </c>
      <c r="R28" s="2">
        <f t="shared" si="4"/>
        <v>25.373196</v>
      </c>
      <c r="U28" s="81">
        <f>SUM(R25:R28)</f>
        <v>84.968708985293802</v>
      </c>
    </row>
    <row r="29" spans="3:21" x14ac:dyDescent="0.45">
      <c r="C29">
        <v>2022</v>
      </c>
      <c r="E29" s="26">
        <v>116112784</v>
      </c>
      <c r="F29" s="81">
        <f t="shared" ref="F29:F36" si="9">E29/1000000</f>
        <v>116.112784</v>
      </c>
      <c r="O29" s="1">
        <f t="shared" si="8"/>
        <v>46180</v>
      </c>
      <c r="P29" s="97">
        <f>P28</f>
        <v>25.373196</v>
      </c>
      <c r="R29" s="2">
        <f t="shared" si="4"/>
        <v>25.373196</v>
      </c>
    </row>
    <row r="30" spans="3:21" x14ac:dyDescent="0.45">
      <c r="C30">
        <v>2023</v>
      </c>
      <c r="E30" s="26">
        <v>112457784</v>
      </c>
      <c r="F30" s="81">
        <f t="shared" si="9"/>
        <v>112.457784</v>
      </c>
      <c r="O30" s="1">
        <f t="shared" si="8"/>
        <v>46269</v>
      </c>
      <c r="P30" s="97">
        <f t="shared" ref="P30:P31" si="10">P29</f>
        <v>25.373196</v>
      </c>
      <c r="R30" s="2">
        <f t="shared" si="4"/>
        <v>25.373196</v>
      </c>
    </row>
    <row r="31" spans="3:21" x14ac:dyDescent="0.45">
      <c r="C31">
        <v>2024</v>
      </c>
      <c r="E31" s="26">
        <v>108802784</v>
      </c>
      <c r="F31" s="81">
        <f t="shared" si="9"/>
        <v>108.802784</v>
      </c>
      <c r="O31" s="1">
        <f t="shared" si="8"/>
        <v>46361</v>
      </c>
      <c r="P31" s="97">
        <f t="shared" si="10"/>
        <v>25.373196</v>
      </c>
      <c r="R31" s="2">
        <f t="shared" si="4"/>
        <v>25.373196</v>
      </c>
      <c r="T31" s="81">
        <f>F33</f>
        <v>101.492784</v>
      </c>
    </row>
    <row r="32" spans="3:21" x14ac:dyDescent="0.45">
      <c r="C32">
        <v>2025</v>
      </c>
      <c r="E32" s="26">
        <v>105147784</v>
      </c>
      <c r="F32" s="81">
        <f t="shared" si="9"/>
        <v>105.147784</v>
      </c>
      <c r="U32" s="81">
        <f>SUM(R29:R32)</f>
        <v>76.119587999999993</v>
      </c>
    </row>
    <row r="33" spans="3:6" x14ac:dyDescent="0.45">
      <c r="C33">
        <v>2026</v>
      </c>
      <c r="E33" s="26">
        <f>E32-3655000</f>
        <v>101492784</v>
      </c>
      <c r="F33" s="81">
        <f t="shared" si="9"/>
        <v>101.492784</v>
      </c>
    </row>
    <row r="34" spans="3:6" x14ac:dyDescent="0.45">
      <c r="C34">
        <v>2027</v>
      </c>
      <c r="E34" s="26">
        <f t="shared" ref="E34:E37" si="11">E33-3655000</f>
        <v>97837784</v>
      </c>
      <c r="F34" s="81">
        <f t="shared" si="9"/>
        <v>97.837783999999999</v>
      </c>
    </row>
    <row r="35" spans="3:6" x14ac:dyDescent="0.45">
      <c r="C35">
        <v>2028</v>
      </c>
      <c r="E35" s="26">
        <f t="shared" si="11"/>
        <v>94182784</v>
      </c>
      <c r="F35" s="81">
        <f t="shared" si="9"/>
        <v>94.182783999999998</v>
      </c>
    </row>
    <row r="36" spans="3:6" x14ac:dyDescent="0.45">
      <c r="C36">
        <v>2029</v>
      </c>
      <c r="E36" s="26">
        <f t="shared" si="11"/>
        <v>90527784</v>
      </c>
      <c r="F36" s="81">
        <f t="shared" si="9"/>
        <v>90.527783999999997</v>
      </c>
    </row>
    <row r="37" spans="3:6" x14ac:dyDescent="0.45">
      <c r="C37">
        <v>2030</v>
      </c>
      <c r="E37" s="26">
        <f t="shared" si="11"/>
        <v>86872784</v>
      </c>
      <c r="F37">
        <v>86.9</v>
      </c>
    </row>
  </sheetData>
  <hyperlinks>
    <hyperlink ref="B2" r:id="rId1" xr:uid="{D2D78B4C-1072-490F-BF9F-7D2DC0BF2071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4308E-E25D-4972-90BD-31D0CA79AC23}">
  <dimension ref="A1:V50"/>
  <sheetViews>
    <sheetView topLeftCell="J24" workbookViewId="0">
      <selection activeCell="W30" sqref="W30"/>
    </sheetView>
  </sheetViews>
  <sheetFormatPr defaultRowHeight="14.25" x14ac:dyDescent="0.45"/>
  <cols>
    <col min="1" max="1" width="13.46484375" bestFit="1" customWidth="1"/>
    <col min="2" max="2" width="11.1328125" bestFit="1" customWidth="1"/>
    <col min="3" max="3" width="10.796875" bestFit="1" customWidth="1"/>
    <col min="4" max="4" width="13.6640625" bestFit="1" customWidth="1"/>
    <col min="5" max="5" width="10.796875" bestFit="1" customWidth="1"/>
    <col min="6" max="6" width="13.46484375" bestFit="1" customWidth="1"/>
    <col min="7" max="7" width="11.1328125" bestFit="1" customWidth="1"/>
    <col min="8" max="8" width="10.1328125" bestFit="1" customWidth="1"/>
    <col min="9" max="9" width="13.6640625" bestFit="1" customWidth="1"/>
    <col min="10" max="10" width="10.796875" bestFit="1" customWidth="1"/>
    <col min="11" max="11" width="13.46484375" bestFit="1" customWidth="1"/>
    <col min="12" max="12" width="11.1328125" bestFit="1" customWidth="1"/>
    <col min="13" max="13" width="10.1328125" bestFit="1" customWidth="1"/>
    <col min="14" max="14" width="13.6640625" bestFit="1" customWidth="1"/>
    <col min="16" max="16" width="13.46484375" bestFit="1" customWidth="1"/>
    <col min="17" max="17" width="11.1328125" bestFit="1" customWidth="1"/>
    <col min="18" max="18" width="10.1328125" bestFit="1" customWidth="1"/>
    <col min="19" max="19" width="13.6640625" bestFit="1" customWidth="1"/>
    <col min="21" max="22" width="10.3984375" bestFit="1" customWidth="1"/>
    <col min="23" max="23" width="10.796875" bestFit="1" customWidth="1"/>
    <col min="24" max="24" width="9.796875" bestFit="1" customWidth="1"/>
  </cols>
  <sheetData>
    <row r="1" spans="1:21" x14ac:dyDescent="0.45">
      <c r="A1" t="s">
        <v>374</v>
      </c>
      <c r="F1" t="s">
        <v>381</v>
      </c>
      <c r="K1" t="s">
        <v>382</v>
      </c>
      <c r="P1" t="s">
        <v>382</v>
      </c>
    </row>
    <row r="2" spans="1:21" x14ac:dyDescent="0.45">
      <c r="A2" s="35" t="s">
        <v>373</v>
      </c>
    </row>
    <row r="3" spans="1:21" x14ac:dyDescent="0.45">
      <c r="A3" s="35"/>
    </row>
    <row r="4" spans="1:21" x14ac:dyDescent="0.45">
      <c r="A4" s="34" t="s">
        <v>30</v>
      </c>
      <c r="B4" s="34" t="s">
        <v>372</v>
      </c>
      <c r="C4" s="34" t="s">
        <v>367</v>
      </c>
      <c r="D4" s="34" t="s">
        <v>371</v>
      </c>
      <c r="F4" s="34" t="s">
        <v>30</v>
      </c>
      <c r="G4" s="34" t="s">
        <v>372</v>
      </c>
      <c r="H4" s="34" t="s">
        <v>367</v>
      </c>
      <c r="I4" s="34" t="s">
        <v>371</v>
      </c>
      <c r="K4" s="34" t="s">
        <v>30</v>
      </c>
      <c r="L4" s="34" t="s">
        <v>372</v>
      </c>
      <c r="M4" s="34" t="s">
        <v>367</v>
      </c>
      <c r="N4" s="34" t="s">
        <v>371</v>
      </c>
      <c r="P4" s="34" t="s">
        <v>30</v>
      </c>
      <c r="Q4" s="34" t="s">
        <v>372</v>
      </c>
      <c r="R4" s="34" t="s">
        <v>367</v>
      </c>
      <c r="S4" s="34" t="s">
        <v>371</v>
      </c>
    </row>
    <row r="5" spans="1:21" x14ac:dyDescent="0.45">
      <c r="A5" s="90" t="s">
        <v>33</v>
      </c>
      <c r="B5" s="84">
        <v>4566218</v>
      </c>
      <c r="C5" s="84">
        <v>774787</v>
      </c>
      <c r="D5" s="84">
        <v>3791431</v>
      </c>
      <c r="F5" s="90" t="s">
        <v>33</v>
      </c>
      <c r="G5" s="84">
        <f t="shared" ref="G5:G14" si="0">B5*E$19/D$19</f>
        <v>4417810.9605192998</v>
      </c>
      <c r="H5" s="84">
        <f t="shared" ref="H5:H14" si="1">C5*E$20/D$20</f>
        <v>774787</v>
      </c>
      <c r="I5" s="84">
        <f t="shared" ref="I5:I14" si="2">D5*E$21/D$21</f>
        <v>3643010.113370704</v>
      </c>
      <c r="K5" s="90" t="s">
        <v>33</v>
      </c>
      <c r="L5" s="84">
        <f t="shared" ref="L5:L14" si="3">G5*J$19/I$19</f>
        <v>4269403.9210386006</v>
      </c>
      <c r="M5" s="84">
        <v>774787</v>
      </c>
      <c r="N5" s="84">
        <f t="shared" ref="N5:N14" si="4">I5*J$21/I$21</f>
        <v>3494589.226741408</v>
      </c>
      <c r="P5" s="90" t="s">
        <v>33</v>
      </c>
      <c r="Q5" s="95">
        <f>L5-U5</f>
        <v>4120996.8815579014</v>
      </c>
      <c r="R5" s="84"/>
      <c r="S5" s="84"/>
      <c r="U5" s="84">
        <f t="shared" ref="U5:U16" si="5">G5-L5</f>
        <v>148407.03948069923</v>
      </c>
    </row>
    <row r="6" spans="1:21" x14ac:dyDescent="0.45">
      <c r="A6" s="90" t="s">
        <v>34</v>
      </c>
      <c r="B6" s="84">
        <v>3178264</v>
      </c>
      <c r="C6" s="84">
        <v>539282</v>
      </c>
      <c r="D6" s="84">
        <v>2638982</v>
      </c>
      <c r="F6" s="90" t="s">
        <v>34</v>
      </c>
      <c r="G6" s="84">
        <f t="shared" si="0"/>
        <v>3074966.9714901727</v>
      </c>
      <c r="H6" s="84">
        <f t="shared" si="1"/>
        <v>539282</v>
      </c>
      <c r="I6" s="84">
        <f t="shared" si="2"/>
        <v>2535675.3465916291</v>
      </c>
      <c r="K6" s="90" t="s">
        <v>34</v>
      </c>
      <c r="L6" s="84">
        <f t="shared" si="3"/>
        <v>2971669.9429803453</v>
      </c>
      <c r="M6" s="84">
        <v>539282</v>
      </c>
      <c r="N6" s="84">
        <f t="shared" si="4"/>
        <v>2432368.6931832586</v>
      </c>
      <c r="P6" s="90" t="s">
        <v>34</v>
      </c>
      <c r="Q6" s="95">
        <f t="shared" ref="Q6:Q16" si="6">L6-U6</f>
        <v>2868372.914470518</v>
      </c>
      <c r="R6" s="84"/>
      <c r="S6" s="84"/>
      <c r="U6" s="84">
        <f t="shared" si="5"/>
        <v>103297.02850982733</v>
      </c>
    </row>
    <row r="7" spans="1:21" x14ac:dyDescent="0.45">
      <c r="A7" s="91" t="s">
        <v>35</v>
      </c>
      <c r="B7" s="84">
        <v>2569587</v>
      </c>
      <c r="C7" s="84">
        <v>435697</v>
      </c>
      <c r="D7" s="84">
        <v>2133890</v>
      </c>
      <c r="F7" s="91" t="s">
        <v>35</v>
      </c>
      <c r="G7" s="84">
        <f t="shared" si="0"/>
        <v>2486072.6344226026</v>
      </c>
      <c r="H7" s="84">
        <f t="shared" si="1"/>
        <v>435697</v>
      </c>
      <c r="I7" s="84">
        <f t="shared" si="2"/>
        <v>2050355.8816764995</v>
      </c>
      <c r="K7" s="91" t="s">
        <v>35</v>
      </c>
      <c r="L7" s="84">
        <f t="shared" si="3"/>
        <v>2402558.2688452052</v>
      </c>
      <c r="M7" s="84">
        <v>435697</v>
      </c>
      <c r="N7" s="84">
        <f t="shared" si="4"/>
        <v>1966821.763352999</v>
      </c>
      <c r="P7" s="91" t="s">
        <v>35</v>
      </c>
      <c r="Q7" s="95">
        <f t="shared" si="6"/>
        <v>2319043.9032678078</v>
      </c>
      <c r="R7" s="84"/>
      <c r="S7" s="84"/>
      <c r="U7" s="84">
        <f t="shared" si="5"/>
        <v>83514.365577397402</v>
      </c>
    </row>
    <row r="8" spans="1:21" x14ac:dyDescent="0.45">
      <c r="A8" s="90" t="s">
        <v>36</v>
      </c>
      <c r="B8" s="84">
        <v>15772679</v>
      </c>
      <c r="C8" s="84">
        <v>2676277</v>
      </c>
      <c r="D8" s="84">
        <v>13096402</v>
      </c>
      <c r="F8" s="90" t="s">
        <v>36</v>
      </c>
      <c r="G8" s="84">
        <f t="shared" si="0"/>
        <v>15260049.818679834</v>
      </c>
      <c r="H8" s="84">
        <f t="shared" si="1"/>
        <v>2676277</v>
      </c>
      <c r="I8" s="84">
        <f t="shared" si="2"/>
        <v>12583724.966844529</v>
      </c>
      <c r="K8" s="90" t="s">
        <v>36</v>
      </c>
      <c r="L8" s="84">
        <f t="shared" si="3"/>
        <v>14747420.637359668</v>
      </c>
      <c r="M8" s="84">
        <v>2676277</v>
      </c>
      <c r="N8" s="84">
        <f t="shared" si="4"/>
        <v>12071047.933689058</v>
      </c>
      <c r="P8" s="90" t="s">
        <v>36</v>
      </c>
      <c r="Q8" s="95">
        <f t="shared" si="6"/>
        <v>14234791.456039501</v>
      </c>
      <c r="R8" s="84"/>
      <c r="S8" s="84"/>
      <c r="U8" s="84">
        <f t="shared" si="5"/>
        <v>512629.18132016622</v>
      </c>
    </row>
    <row r="9" spans="1:21" x14ac:dyDescent="0.45">
      <c r="A9" s="90" t="s">
        <v>37</v>
      </c>
      <c r="B9" s="84">
        <v>11220454</v>
      </c>
      <c r="C9" s="84">
        <v>1903865</v>
      </c>
      <c r="D9" s="84">
        <v>9316589</v>
      </c>
      <c r="F9" s="90" t="s">
        <v>37</v>
      </c>
      <c r="G9" s="84">
        <f t="shared" si="0"/>
        <v>10855777.070477718</v>
      </c>
      <c r="H9" s="84">
        <f t="shared" si="1"/>
        <v>1903865</v>
      </c>
      <c r="I9" s="84">
        <f t="shared" si="2"/>
        <v>8951878.0505614523</v>
      </c>
      <c r="K9" s="90" t="s">
        <v>37</v>
      </c>
      <c r="L9" s="84">
        <f t="shared" si="3"/>
        <v>10491100.140955437</v>
      </c>
      <c r="M9" s="84">
        <v>1903865</v>
      </c>
      <c r="N9" s="84">
        <f t="shared" si="4"/>
        <v>8587167.1011229046</v>
      </c>
      <c r="P9" s="90" t="s">
        <v>37</v>
      </c>
      <c r="Q9" s="95">
        <f t="shared" si="6"/>
        <v>10126423.211433155</v>
      </c>
      <c r="R9" s="84"/>
      <c r="S9" s="84"/>
      <c r="U9" s="84">
        <f t="shared" si="5"/>
        <v>364676.92952228151</v>
      </c>
    </row>
    <row r="10" spans="1:21" x14ac:dyDescent="0.45">
      <c r="A10" s="90" t="s">
        <v>38</v>
      </c>
      <c r="B10" s="84">
        <v>3723549</v>
      </c>
      <c r="C10" s="84">
        <v>631362</v>
      </c>
      <c r="D10" s="84">
        <v>3092187</v>
      </c>
      <c r="F10" s="90" t="s">
        <v>38</v>
      </c>
      <c r="G10" s="84">
        <f t="shared" si="0"/>
        <v>3602529.6173399254</v>
      </c>
      <c r="H10" s="84">
        <f t="shared" si="1"/>
        <v>631362</v>
      </c>
      <c r="I10" s="84">
        <f t="shared" si="2"/>
        <v>2971139.0009295745</v>
      </c>
      <c r="K10" s="90" t="s">
        <v>38</v>
      </c>
      <c r="L10" s="84">
        <f t="shared" si="3"/>
        <v>3481510.2346798507</v>
      </c>
      <c r="M10" s="84">
        <v>631362</v>
      </c>
      <c r="N10" s="84">
        <f t="shared" si="4"/>
        <v>2850091.001859149</v>
      </c>
      <c r="P10" s="90" t="s">
        <v>38</v>
      </c>
      <c r="Q10" s="95">
        <f t="shared" si="6"/>
        <v>3360490.8520197761</v>
      </c>
      <c r="R10" s="84"/>
      <c r="S10" s="84"/>
      <c r="U10" s="84">
        <f t="shared" si="5"/>
        <v>121019.38266007463</v>
      </c>
    </row>
    <row r="11" spans="1:21" x14ac:dyDescent="0.45">
      <c r="A11" s="90" t="s">
        <v>370</v>
      </c>
      <c r="B11" s="84">
        <v>16380000</v>
      </c>
      <c r="C11" s="84">
        <v>2783029</v>
      </c>
      <c r="D11" s="84">
        <v>13596971</v>
      </c>
      <c r="F11" s="90" t="s">
        <v>370</v>
      </c>
      <c r="G11" s="84">
        <f t="shared" si="0"/>
        <v>15847632.227218704</v>
      </c>
      <c r="H11" s="84">
        <f t="shared" si="1"/>
        <v>2783029</v>
      </c>
      <c r="I11" s="84">
        <f t="shared" si="2"/>
        <v>13064698.490941329</v>
      </c>
      <c r="K11" s="90" t="s">
        <v>370</v>
      </c>
      <c r="L11" s="84">
        <f t="shared" si="3"/>
        <v>15315264.454437409</v>
      </c>
      <c r="M11" s="84">
        <v>2783029</v>
      </c>
      <c r="N11" s="84">
        <f t="shared" si="4"/>
        <v>12532425.98188266</v>
      </c>
      <c r="P11" s="90" t="s">
        <v>370</v>
      </c>
      <c r="Q11" s="95">
        <f t="shared" si="6"/>
        <v>14782896.681656113</v>
      </c>
      <c r="R11" s="84"/>
      <c r="S11" s="84"/>
      <c r="U11" s="84">
        <f t="shared" si="5"/>
        <v>532367.7727812957</v>
      </c>
    </row>
    <row r="12" spans="1:21" x14ac:dyDescent="0.45">
      <c r="A12" s="90" t="s">
        <v>39</v>
      </c>
      <c r="B12" s="84">
        <v>27295284</v>
      </c>
      <c r="C12" s="84">
        <v>4631411</v>
      </c>
      <c r="D12" s="84">
        <v>22663873</v>
      </c>
      <c r="F12" s="90" t="s">
        <v>39</v>
      </c>
      <c r="G12" s="84">
        <f t="shared" si="0"/>
        <v>26408157.653814841</v>
      </c>
      <c r="H12" s="84">
        <f t="shared" si="1"/>
        <v>4631411</v>
      </c>
      <c r="I12" s="84">
        <f t="shared" si="2"/>
        <v>21776663.889478467</v>
      </c>
      <c r="K12" s="90" t="s">
        <v>39</v>
      </c>
      <c r="L12" s="84">
        <f t="shared" si="3"/>
        <v>25521031.307629678</v>
      </c>
      <c r="M12" s="84">
        <v>4631411</v>
      </c>
      <c r="N12" s="84">
        <f t="shared" si="4"/>
        <v>20889454.778956935</v>
      </c>
      <c r="P12" s="90" t="s">
        <v>39</v>
      </c>
      <c r="Q12" s="95">
        <f t="shared" si="6"/>
        <v>24633904.961444516</v>
      </c>
      <c r="R12" s="84"/>
      <c r="S12" s="84"/>
      <c r="U12" s="84">
        <f t="shared" si="5"/>
        <v>887126.34618516266</v>
      </c>
    </row>
    <row r="13" spans="1:21" x14ac:dyDescent="0.45">
      <c r="A13" s="90" t="s">
        <v>40</v>
      </c>
      <c r="B13" s="84">
        <v>1763884</v>
      </c>
      <c r="C13" s="84">
        <v>299292</v>
      </c>
      <c r="D13" s="84">
        <v>1464592</v>
      </c>
      <c r="F13" s="90" t="s">
        <v>40</v>
      </c>
      <c r="G13" s="84">
        <f t="shared" si="0"/>
        <v>1706555.8561340317</v>
      </c>
      <c r="H13" s="84">
        <f t="shared" si="1"/>
        <v>299292</v>
      </c>
      <c r="I13" s="84">
        <f t="shared" si="2"/>
        <v>1407258.4910451558</v>
      </c>
      <c r="K13" s="90" t="s">
        <v>40</v>
      </c>
      <c r="L13" s="84">
        <f t="shared" si="3"/>
        <v>1649227.7122680633</v>
      </c>
      <c r="M13" s="84">
        <v>299292</v>
      </c>
      <c r="N13" s="84">
        <f t="shared" si="4"/>
        <v>1349924.9820903116</v>
      </c>
      <c r="P13" s="90" t="s">
        <v>40</v>
      </c>
      <c r="Q13" s="95">
        <f t="shared" si="6"/>
        <v>1591899.568402095</v>
      </c>
      <c r="R13" s="84"/>
      <c r="S13" s="84"/>
      <c r="U13" s="84">
        <f t="shared" si="5"/>
        <v>57328.143865968334</v>
      </c>
    </row>
    <row r="14" spans="1:21" x14ac:dyDescent="0.45">
      <c r="A14" s="90" t="s">
        <v>41</v>
      </c>
      <c r="B14" s="84">
        <v>507865</v>
      </c>
      <c r="C14" s="84">
        <v>86173</v>
      </c>
      <c r="D14" s="84">
        <v>421692</v>
      </c>
      <c r="F14" s="90" t="s">
        <v>41</v>
      </c>
      <c r="G14" s="84">
        <f t="shared" si="0"/>
        <v>491358.83645155234</v>
      </c>
      <c r="H14" s="84">
        <f t="shared" si="1"/>
        <v>86173</v>
      </c>
      <c r="I14" s="84">
        <f t="shared" si="2"/>
        <v>405184.27494197281</v>
      </c>
      <c r="K14" s="90" t="s">
        <v>41</v>
      </c>
      <c r="L14" s="84">
        <f t="shared" si="3"/>
        <v>474852.67290310463</v>
      </c>
      <c r="M14" s="84">
        <v>86173</v>
      </c>
      <c r="N14" s="84">
        <f t="shared" si="4"/>
        <v>388676.54988394561</v>
      </c>
      <c r="P14" s="90" t="s">
        <v>41</v>
      </c>
      <c r="Q14" s="95">
        <f t="shared" si="6"/>
        <v>458346.50935465691</v>
      </c>
      <c r="R14" s="84"/>
      <c r="S14" s="84"/>
      <c r="U14" s="84">
        <f t="shared" si="5"/>
        <v>16506.163548447716</v>
      </c>
    </row>
    <row r="15" spans="1:21" x14ac:dyDescent="0.45">
      <c r="A15" s="88" t="s">
        <v>369</v>
      </c>
      <c r="B15" s="89">
        <v>25480000</v>
      </c>
      <c r="C15" s="84">
        <v>4329155</v>
      </c>
      <c r="D15" s="84">
        <v>21150845</v>
      </c>
      <c r="F15" s="88" t="s">
        <v>369</v>
      </c>
      <c r="G15" s="84"/>
      <c r="H15" s="84"/>
      <c r="I15" s="84"/>
      <c r="K15" s="88" t="s">
        <v>369</v>
      </c>
      <c r="L15" s="84"/>
      <c r="M15" s="84"/>
      <c r="N15" s="84"/>
      <c r="P15" s="88" t="s">
        <v>369</v>
      </c>
      <c r="Q15" s="95">
        <f t="shared" si="6"/>
        <v>0</v>
      </c>
      <c r="R15" s="84"/>
      <c r="S15" s="84"/>
      <c r="U15" s="84">
        <f t="shared" si="5"/>
        <v>0</v>
      </c>
    </row>
    <row r="16" spans="1:21" ht="14.65" thickBot="1" x14ac:dyDescent="0.5">
      <c r="A16" s="87" t="s">
        <v>42</v>
      </c>
      <c r="B16" s="86">
        <f>SUM(B5:B15)</f>
        <v>112457784</v>
      </c>
      <c r="C16" s="86">
        <f>SUM(C5:C15)</f>
        <v>19090330</v>
      </c>
      <c r="D16" s="86">
        <f>SUM(D5:D15)</f>
        <v>93367454</v>
      </c>
      <c r="F16" s="87" t="s">
        <v>42</v>
      </c>
      <c r="G16" s="86">
        <f>SUM(G5:G15)</f>
        <v>84150911.646548674</v>
      </c>
      <c r="H16" s="86">
        <f>SUM(H5:H15)</f>
        <v>14761175</v>
      </c>
      <c r="I16" s="86">
        <f>SUM(I5:I15)</f>
        <v>69389588.506381303</v>
      </c>
      <c r="K16" s="87" t="s">
        <v>42</v>
      </c>
      <c r="L16" s="86">
        <f>SUM(L5:L15)</f>
        <v>81324039.293097362</v>
      </c>
      <c r="M16" s="86">
        <f>SUM(M5:M15)</f>
        <v>14761175</v>
      </c>
      <c r="N16" s="86">
        <f>SUM(N5:N15)</f>
        <v>66562568.012762628</v>
      </c>
      <c r="P16" s="87" t="s">
        <v>42</v>
      </c>
      <c r="Q16" s="95">
        <f t="shared" si="6"/>
        <v>78497166.93964605</v>
      </c>
      <c r="R16" s="86"/>
      <c r="S16" s="86"/>
      <c r="U16" s="84">
        <f t="shared" si="5"/>
        <v>2826872.3534513116</v>
      </c>
    </row>
    <row r="18" spans="1:21" x14ac:dyDescent="0.45">
      <c r="B18" s="85">
        <v>2021</v>
      </c>
      <c r="C18" s="85">
        <v>2022</v>
      </c>
      <c r="D18" s="85">
        <v>2023</v>
      </c>
      <c r="E18" s="85">
        <v>2024</v>
      </c>
      <c r="F18" s="85">
        <v>2025</v>
      </c>
      <c r="I18" s="85">
        <v>2024</v>
      </c>
      <c r="J18" s="85">
        <v>2025</v>
      </c>
    </row>
    <row r="19" spans="1:21" x14ac:dyDescent="0.45">
      <c r="A19" t="s">
        <v>368</v>
      </c>
      <c r="B19" s="26">
        <v>119767784</v>
      </c>
      <c r="C19" s="26">
        <v>116112784</v>
      </c>
      <c r="D19" s="26">
        <v>112457784</v>
      </c>
      <c r="E19" s="26">
        <v>108802784</v>
      </c>
      <c r="F19" s="26">
        <v>105147784</v>
      </c>
      <c r="I19" s="26">
        <v>108802784</v>
      </c>
      <c r="J19" s="26">
        <v>105147784</v>
      </c>
    </row>
    <row r="20" spans="1:21" x14ac:dyDescent="0.45">
      <c r="A20" t="s">
        <v>367</v>
      </c>
      <c r="B20" s="26">
        <v>19090330</v>
      </c>
      <c r="C20" s="26">
        <v>19090330</v>
      </c>
      <c r="D20" s="26">
        <v>19090330</v>
      </c>
      <c r="E20" s="26">
        <v>19090330</v>
      </c>
      <c r="F20" s="26">
        <v>19090330</v>
      </c>
      <c r="I20" s="26">
        <v>19090330</v>
      </c>
      <c r="J20" s="26">
        <v>19090330</v>
      </c>
    </row>
    <row r="21" spans="1:21" x14ac:dyDescent="0.45">
      <c r="A21" t="s">
        <v>366</v>
      </c>
      <c r="B21" s="26">
        <v>100677454</v>
      </c>
      <c r="C21" s="26">
        <v>97022454</v>
      </c>
      <c r="D21" s="26">
        <v>93367454</v>
      </c>
      <c r="E21" s="26">
        <v>89712454</v>
      </c>
      <c r="F21" s="26">
        <v>86057454</v>
      </c>
      <c r="I21" s="26">
        <v>89712454</v>
      </c>
      <c r="J21" s="26">
        <v>86057454</v>
      </c>
    </row>
    <row r="23" spans="1:21" x14ac:dyDescent="0.45">
      <c r="D23" s="84">
        <f>D16/4</f>
        <v>23341863.5</v>
      </c>
      <c r="I23" s="84">
        <f>I16/4</f>
        <v>17347397.126595326</v>
      </c>
    </row>
    <row r="24" spans="1:21" x14ac:dyDescent="0.45">
      <c r="D24" s="22">
        <v>21522877</v>
      </c>
      <c r="I24" s="22">
        <v>15855879</v>
      </c>
    </row>
    <row r="25" spans="1:21" x14ac:dyDescent="0.45">
      <c r="U25" t="s">
        <v>412</v>
      </c>
    </row>
    <row r="26" spans="1:21" x14ac:dyDescent="0.45">
      <c r="U26" t="s">
        <v>17</v>
      </c>
    </row>
    <row r="27" spans="1:21" x14ac:dyDescent="0.45">
      <c r="P27" s="2" t="s">
        <v>168</v>
      </c>
      <c r="Q27" s="3">
        <v>44258</v>
      </c>
      <c r="R27" s="22">
        <v>23467261</v>
      </c>
      <c r="S27" s="26">
        <v>100677454</v>
      </c>
      <c r="T27" s="92">
        <f>R27/S27</f>
        <v>0.23309350870156093</v>
      </c>
    </row>
    <row r="28" spans="1:21" x14ac:dyDescent="0.45">
      <c r="P28" s="2" t="s">
        <v>169</v>
      </c>
      <c r="Q28" s="3">
        <v>44349</v>
      </c>
      <c r="R28" s="22">
        <v>22987719</v>
      </c>
      <c r="S28" s="26">
        <v>100677454</v>
      </c>
      <c r="T28" s="92">
        <f t="shared" ref="T28:T38" si="7">R28/S28</f>
        <v>0.22833035686420913</v>
      </c>
    </row>
    <row r="29" spans="1:21" x14ac:dyDescent="0.45">
      <c r="P29" s="2" t="s">
        <v>170</v>
      </c>
      <c r="Q29" s="3">
        <v>44447</v>
      </c>
      <c r="R29" s="22">
        <v>22911423</v>
      </c>
      <c r="S29" s="26">
        <v>100677454</v>
      </c>
      <c r="T29" s="92">
        <f t="shared" si="7"/>
        <v>0.22757253078728035</v>
      </c>
    </row>
    <row r="30" spans="1:21" x14ac:dyDescent="0.45">
      <c r="P30" s="2" t="s">
        <v>171</v>
      </c>
      <c r="Q30" s="3">
        <v>44531</v>
      </c>
      <c r="R30" s="22">
        <v>23121518</v>
      </c>
      <c r="S30" s="26">
        <v>100677454</v>
      </c>
      <c r="T30" s="92">
        <f t="shared" si="7"/>
        <v>0.2296593435904726</v>
      </c>
    </row>
    <row r="31" spans="1:21" x14ac:dyDescent="0.45">
      <c r="P31" s="2" t="s">
        <v>172</v>
      </c>
      <c r="Q31" s="3">
        <v>44629</v>
      </c>
      <c r="R31" s="22">
        <v>21761269</v>
      </c>
      <c r="S31" s="26">
        <v>97022454</v>
      </c>
      <c r="T31" s="92">
        <f t="shared" si="7"/>
        <v>0.22429105946959454</v>
      </c>
    </row>
    <row r="32" spans="1:21" x14ac:dyDescent="0.45">
      <c r="P32" s="2" t="s">
        <v>173</v>
      </c>
      <c r="Q32" s="3">
        <v>44713</v>
      </c>
      <c r="R32" s="22">
        <v>22280473</v>
      </c>
      <c r="S32" s="26">
        <v>97022454</v>
      </c>
      <c r="T32" s="92">
        <f t="shared" si="7"/>
        <v>0.2296424392646263</v>
      </c>
    </row>
    <row r="33" spans="16:22" x14ac:dyDescent="0.45">
      <c r="P33" s="2" t="s">
        <v>174</v>
      </c>
      <c r="Q33" s="3">
        <v>44811</v>
      </c>
      <c r="R33" s="22">
        <v>22404023</v>
      </c>
      <c r="S33" s="26">
        <v>97022454</v>
      </c>
      <c r="T33" s="92">
        <f t="shared" si="7"/>
        <v>0.23091585582858995</v>
      </c>
    </row>
    <row r="34" spans="16:22" x14ac:dyDescent="0.45">
      <c r="P34" s="2" t="s">
        <v>175</v>
      </c>
      <c r="Q34" s="3">
        <v>44902</v>
      </c>
      <c r="R34" s="22">
        <v>22233203</v>
      </c>
      <c r="S34" s="26">
        <v>97022454</v>
      </c>
      <c r="T34" s="92">
        <f t="shared" si="7"/>
        <v>0.22915523245783909</v>
      </c>
    </row>
    <row r="35" spans="16:22" x14ac:dyDescent="0.45">
      <c r="P35" s="2" t="s">
        <v>176</v>
      </c>
      <c r="Q35" s="3">
        <v>44993</v>
      </c>
      <c r="R35" s="22">
        <v>21522877</v>
      </c>
      <c r="S35" s="26">
        <v>93367454</v>
      </c>
      <c r="T35" s="92">
        <f t="shared" si="7"/>
        <v>0.23051798113719585</v>
      </c>
    </row>
    <row r="36" spans="16:22" x14ac:dyDescent="0.45">
      <c r="P36" s="2" t="s">
        <v>177</v>
      </c>
      <c r="Q36" s="3">
        <v>45084</v>
      </c>
      <c r="R36" s="22">
        <v>22026639</v>
      </c>
      <c r="S36" s="26">
        <v>93367454</v>
      </c>
      <c r="T36" s="92">
        <f t="shared" si="7"/>
        <v>0.23591345866622859</v>
      </c>
    </row>
    <row r="37" spans="16:22" x14ac:dyDescent="0.45">
      <c r="P37" s="2" t="s">
        <v>178</v>
      </c>
      <c r="Q37" s="3">
        <v>45175</v>
      </c>
      <c r="R37" s="22">
        <v>21948358</v>
      </c>
      <c r="S37" s="26">
        <v>93367454</v>
      </c>
      <c r="T37" s="92">
        <f t="shared" si="7"/>
        <v>0.23507504017406322</v>
      </c>
    </row>
    <row r="38" spans="16:22" x14ac:dyDescent="0.45">
      <c r="P38" s="2" t="s">
        <v>179</v>
      </c>
      <c r="Q38" s="3">
        <v>45266</v>
      </c>
      <c r="R38" s="22">
        <v>22090709</v>
      </c>
      <c r="S38" s="26">
        <v>93367454</v>
      </c>
      <c r="T38" s="92">
        <f t="shared" si="7"/>
        <v>0.23659967208702082</v>
      </c>
      <c r="V38" s="26">
        <f>SUM(R35:R38)</f>
        <v>87588583</v>
      </c>
    </row>
    <row r="39" spans="16:22" x14ac:dyDescent="0.45">
      <c r="P39" s="2" t="s">
        <v>180</v>
      </c>
      <c r="Q39" s="3">
        <v>45364</v>
      </c>
      <c r="R39" s="22">
        <v>15855879</v>
      </c>
      <c r="S39" s="93">
        <v>69389588.506381303</v>
      </c>
      <c r="T39" s="79">
        <f>AVERAGE(T27,T31,T35)</f>
        <v>0.22930084976945042</v>
      </c>
      <c r="U39" s="93">
        <f>R39</f>
        <v>15855879</v>
      </c>
    </row>
    <row r="40" spans="16:22" x14ac:dyDescent="0.45">
      <c r="P40" s="2" t="s">
        <v>181</v>
      </c>
      <c r="Q40" s="3">
        <v>45450</v>
      </c>
      <c r="R40" s="22">
        <v>16053188</v>
      </c>
      <c r="S40" s="93">
        <v>69389588.506381303</v>
      </c>
      <c r="T40" s="79">
        <f t="shared" ref="T40:T42" si="8">AVERAGE(T28,T32,T36)</f>
        <v>0.23129541826502134</v>
      </c>
      <c r="U40" s="93">
        <f t="shared" ref="U40:U41" si="9">R40</f>
        <v>16053188</v>
      </c>
    </row>
    <row r="41" spans="16:22" x14ac:dyDescent="0.45">
      <c r="P41" s="2" t="s">
        <v>375</v>
      </c>
      <c r="Q41" s="3">
        <v>45539</v>
      </c>
      <c r="R41" s="22">
        <v>15943608</v>
      </c>
      <c r="S41" s="93">
        <v>69389588.506381303</v>
      </c>
      <c r="T41" s="79">
        <f t="shared" si="8"/>
        <v>0.23118780892997784</v>
      </c>
      <c r="U41" s="93">
        <f t="shared" si="9"/>
        <v>15943608</v>
      </c>
    </row>
    <row r="42" spans="16:22" x14ac:dyDescent="0.45">
      <c r="P42" s="2" t="s">
        <v>376</v>
      </c>
      <c r="Q42" t="s">
        <v>386</v>
      </c>
      <c r="S42" s="93">
        <v>69389588.506381303</v>
      </c>
      <c r="T42" s="79">
        <f t="shared" si="8"/>
        <v>0.23180474937844417</v>
      </c>
      <c r="U42" s="94">
        <f t="shared" ref="U42:U50" si="10">S42*T42</f>
        <v>16084836.173195088</v>
      </c>
      <c r="V42" s="93">
        <f>SUM(U39:U42)</f>
        <v>63937511.173195086</v>
      </c>
    </row>
    <row r="43" spans="16:22" x14ac:dyDescent="0.45">
      <c r="P43" s="2" t="s">
        <v>377</v>
      </c>
      <c r="Q43" t="s">
        <v>387</v>
      </c>
      <c r="S43" s="93">
        <v>66562568.012762628</v>
      </c>
      <c r="T43" s="79">
        <f>T39</f>
        <v>0.22930084976945042</v>
      </c>
      <c r="U43" s="94">
        <f t="shared" si="10"/>
        <v>15262853.408163309</v>
      </c>
    </row>
    <row r="44" spans="16:22" x14ac:dyDescent="0.45">
      <c r="P44" s="2" t="s">
        <v>378</v>
      </c>
      <c r="Q44" t="s">
        <v>388</v>
      </c>
      <c r="S44" s="93">
        <v>66562568.012762628</v>
      </c>
      <c r="T44" s="79">
        <f>T40</f>
        <v>0.23129541826502134</v>
      </c>
      <c r="U44" s="94">
        <f t="shared" si="10"/>
        <v>15395617.009305863</v>
      </c>
    </row>
    <row r="45" spans="16:22" x14ac:dyDescent="0.45">
      <c r="P45" s="2" t="s">
        <v>379</v>
      </c>
      <c r="Q45" t="s">
        <v>389</v>
      </c>
      <c r="S45" s="93">
        <v>66562568.012762628</v>
      </c>
      <c r="T45" s="79">
        <f t="shared" ref="T45:T46" si="11">T41</f>
        <v>0.23118780892997784</v>
      </c>
      <c r="U45" s="94">
        <f t="shared" si="10"/>
        <v>15388454.255623221</v>
      </c>
    </row>
    <row r="46" spans="16:22" x14ac:dyDescent="0.45">
      <c r="P46" s="2" t="s">
        <v>380</v>
      </c>
      <c r="Q46" t="s">
        <v>390</v>
      </c>
      <c r="S46" s="93">
        <v>66562568.012762628</v>
      </c>
      <c r="T46" s="79">
        <f t="shared" si="11"/>
        <v>0.23180474937844417</v>
      </c>
      <c r="U46" s="94">
        <f t="shared" si="10"/>
        <v>15429519.396184085</v>
      </c>
      <c r="V46" s="93">
        <f>SUM(U43:U46)</f>
        <v>61476444.069276482</v>
      </c>
    </row>
    <row r="47" spans="16:22" x14ac:dyDescent="0.45">
      <c r="P47" s="2" t="s">
        <v>393</v>
      </c>
      <c r="Q47" t="s">
        <v>397</v>
      </c>
      <c r="S47" s="95">
        <v>78497166.93964605</v>
      </c>
      <c r="T47" s="79">
        <f>T43</f>
        <v>0.22930084976945042</v>
      </c>
      <c r="U47" s="94">
        <f t="shared" si="10"/>
        <v>17999467.083755251</v>
      </c>
    </row>
    <row r="48" spans="16:22" x14ac:dyDescent="0.45">
      <c r="P48" t="s">
        <v>394</v>
      </c>
      <c r="Q48" t="s">
        <v>398</v>
      </c>
      <c r="S48" s="95">
        <v>78497166.93964605</v>
      </c>
      <c r="T48" s="79">
        <f t="shared" ref="T48:T50" si="12">T44</f>
        <v>0.23129541826502134</v>
      </c>
      <c r="U48" s="94">
        <f t="shared" si="10"/>
        <v>18156035.05992464</v>
      </c>
    </row>
    <row r="49" spans="16:22" x14ac:dyDescent="0.45">
      <c r="P49" s="2" t="s">
        <v>395</v>
      </c>
      <c r="Q49" t="s">
        <v>399</v>
      </c>
      <c r="S49" s="95">
        <v>78497166.93964605</v>
      </c>
      <c r="T49" s="79">
        <f t="shared" si="12"/>
        <v>0.23118780892997784</v>
      </c>
      <c r="U49" s="94">
        <f t="shared" si="10"/>
        <v>18147588.031987466</v>
      </c>
    </row>
    <row r="50" spans="16:22" x14ac:dyDescent="0.45">
      <c r="P50" t="s">
        <v>396</v>
      </c>
      <c r="Q50" t="s">
        <v>400</v>
      </c>
      <c r="S50" s="95">
        <v>78497166.93964605</v>
      </c>
      <c r="T50" s="79">
        <f t="shared" si="12"/>
        <v>0.23180474937844417</v>
      </c>
      <c r="U50" s="94">
        <f t="shared" si="10"/>
        <v>18196016.109362546</v>
      </c>
      <c r="V50" s="93">
        <f>SUM(U47:U50)</f>
        <v>72499106.285029903</v>
      </c>
    </row>
  </sheetData>
  <hyperlinks>
    <hyperlink ref="A2" r:id="rId1" xr:uid="{80CE87DB-EF50-439E-9C7A-41EE67A2383D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24C0E-5FFC-480D-8594-3974E7E7A640}">
  <dimension ref="A4:P33"/>
  <sheetViews>
    <sheetView workbookViewId="0">
      <selection sqref="A1:P33"/>
    </sheetView>
  </sheetViews>
  <sheetFormatPr defaultRowHeight="14.25" x14ac:dyDescent="0.45"/>
  <cols>
    <col min="1" max="1" width="9.265625" bestFit="1" customWidth="1"/>
    <col min="2" max="2" width="9.19921875" bestFit="1" customWidth="1"/>
    <col min="3" max="3" width="11.46484375" customWidth="1"/>
    <col min="4" max="4" width="9.9296875" bestFit="1" customWidth="1"/>
    <col min="5" max="5" width="11.33203125" bestFit="1" customWidth="1"/>
    <col min="6" max="6" width="15.265625" bestFit="1" customWidth="1"/>
    <col min="7" max="7" width="18.265625" bestFit="1" customWidth="1"/>
    <col min="8" max="8" width="15.265625" bestFit="1" customWidth="1"/>
    <col min="9" max="9" width="18.265625" bestFit="1" customWidth="1"/>
    <col min="10" max="10" width="8.796875" bestFit="1" customWidth="1"/>
  </cols>
  <sheetData>
    <row r="4" spans="1:16" x14ac:dyDescent="0.45">
      <c r="B4" s="116" t="s">
        <v>362</v>
      </c>
      <c r="C4" s="116"/>
      <c r="D4" s="116"/>
      <c r="E4" s="116" t="s">
        <v>363</v>
      </c>
      <c r="F4" s="116"/>
      <c r="G4" s="116"/>
      <c r="H4" s="116"/>
      <c r="I4" s="116"/>
      <c r="L4" s="116" t="s">
        <v>186</v>
      </c>
      <c r="M4" s="116"/>
      <c r="N4" s="116"/>
      <c r="O4" s="116"/>
    </row>
    <row r="5" spans="1:16" x14ac:dyDescent="0.45">
      <c r="A5" s="15"/>
      <c r="B5" s="15"/>
      <c r="C5" s="15"/>
      <c r="D5" s="15" t="s">
        <v>17</v>
      </c>
      <c r="E5" s="15" t="s">
        <v>17</v>
      </c>
      <c r="F5" s="15" t="s">
        <v>183</v>
      </c>
      <c r="G5" s="15" t="s">
        <v>286</v>
      </c>
      <c r="H5" s="15" t="s">
        <v>183</v>
      </c>
      <c r="I5" s="15" t="s">
        <v>287</v>
      </c>
      <c r="J5" s="15" t="s">
        <v>71</v>
      </c>
      <c r="K5" s="15" t="s">
        <v>27</v>
      </c>
      <c r="L5" s="118" t="s">
        <v>76</v>
      </c>
      <c r="M5" s="119"/>
      <c r="N5" s="15" t="s">
        <v>76</v>
      </c>
      <c r="O5" s="15" t="s">
        <v>188</v>
      </c>
      <c r="P5" s="15"/>
    </row>
    <row r="6" spans="1:16" x14ac:dyDescent="0.45">
      <c r="A6" s="19" t="s">
        <v>0</v>
      </c>
      <c r="B6" s="19" t="s">
        <v>22</v>
      </c>
      <c r="C6" s="19" t="s">
        <v>102</v>
      </c>
      <c r="D6" s="19" t="s">
        <v>364</v>
      </c>
      <c r="E6" s="19" t="s">
        <v>289</v>
      </c>
      <c r="F6" s="19" t="s">
        <v>18</v>
      </c>
      <c r="G6" s="19" t="s">
        <v>290</v>
      </c>
      <c r="H6" s="19" t="s">
        <v>291</v>
      </c>
      <c r="I6" s="19" t="s">
        <v>290</v>
      </c>
      <c r="J6" s="19" t="s">
        <v>313</v>
      </c>
      <c r="K6" s="19" t="s">
        <v>315</v>
      </c>
      <c r="L6" s="34" t="s">
        <v>365</v>
      </c>
      <c r="M6" s="34" t="s">
        <v>341</v>
      </c>
      <c r="N6" s="19" t="s">
        <v>187</v>
      </c>
      <c r="O6" s="19" t="s">
        <v>189</v>
      </c>
      <c r="P6" s="19"/>
    </row>
    <row r="7" spans="1:16" x14ac:dyDescent="0.45">
      <c r="A7" s="19"/>
      <c r="B7" s="19"/>
      <c r="C7" s="19"/>
      <c r="D7" s="38"/>
      <c r="E7" s="19"/>
      <c r="F7" s="19"/>
      <c r="G7" s="19"/>
      <c r="J7" s="26">
        <v>73</v>
      </c>
      <c r="K7" s="37">
        <f>J7/2</f>
        <v>36.5</v>
      </c>
      <c r="P7" s="38"/>
    </row>
    <row r="8" spans="1:16" x14ac:dyDescent="0.45">
      <c r="A8" s="19"/>
      <c r="B8" s="19"/>
      <c r="C8" s="19"/>
      <c r="D8" s="38"/>
      <c r="E8" s="19"/>
      <c r="F8" s="19"/>
      <c r="G8" s="19"/>
      <c r="J8" s="26">
        <v>62</v>
      </c>
      <c r="K8" s="37">
        <f>J8/2</f>
        <v>31</v>
      </c>
      <c r="P8" s="38"/>
    </row>
    <row r="9" spans="1:16" x14ac:dyDescent="0.45">
      <c r="A9" s="76" t="s">
        <v>164</v>
      </c>
      <c r="B9" s="77">
        <v>43901</v>
      </c>
      <c r="C9" s="78">
        <v>16208347</v>
      </c>
      <c r="D9" s="8">
        <f>ROUND(C9/1000000,1)</f>
        <v>16.2</v>
      </c>
      <c r="E9" s="62">
        <v>178</v>
      </c>
      <c r="F9" s="62">
        <v>86</v>
      </c>
      <c r="G9" s="62">
        <v>99</v>
      </c>
      <c r="H9" s="79">
        <v>0.48314606741573035</v>
      </c>
      <c r="I9" s="79">
        <v>0.5561797752808989</v>
      </c>
      <c r="L9" s="80">
        <f>D9*I9</f>
        <v>9.0101123595505612</v>
      </c>
      <c r="M9" s="67">
        <v>0.55000000000000004</v>
      </c>
      <c r="N9" s="68">
        <v>0.47</v>
      </c>
      <c r="O9" s="68">
        <v>0.53</v>
      </c>
    </row>
    <row r="10" spans="1:16" x14ac:dyDescent="0.45">
      <c r="A10" s="2" t="s">
        <v>165</v>
      </c>
      <c r="B10" s="3">
        <v>43985</v>
      </c>
      <c r="C10" s="22">
        <v>16336298</v>
      </c>
      <c r="D10" s="8">
        <f t="shared" ref="D10:D29" si="0">ROUND(C10/1000000,1)</f>
        <v>16.3</v>
      </c>
      <c r="E10" s="62">
        <v>194</v>
      </c>
      <c r="F10" s="62">
        <v>92</v>
      </c>
      <c r="G10" s="62">
        <v>98</v>
      </c>
      <c r="H10" s="79">
        <v>0.47422680412371132</v>
      </c>
      <c r="I10" s="79">
        <v>0.50515463917525771</v>
      </c>
      <c r="L10" s="80">
        <f t="shared" ref="L10:L12" si="1">D10*I10</f>
        <v>8.234020618556702</v>
      </c>
      <c r="M10" s="67">
        <v>0.31</v>
      </c>
      <c r="N10" s="67">
        <v>0.47</v>
      </c>
      <c r="O10" s="67">
        <v>0.53</v>
      </c>
    </row>
    <row r="11" spans="1:16" x14ac:dyDescent="0.45">
      <c r="A11" s="2" t="s">
        <v>166</v>
      </c>
      <c r="B11" s="3">
        <v>44076</v>
      </c>
      <c r="C11" s="22">
        <v>16192785</v>
      </c>
      <c r="D11" s="8">
        <f t="shared" si="0"/>
        <v>16.2</v>
      </c>
      <c r="E11" s="65">
        <v>212</v>
      </c>
      <c r="F11" s="65">
        <v>108</v>
      </c>
      <c r="G11" s="65">
        <v>121</v>
      </c>
      <c r="H11" s="79">
        <v>0.50943396226415094</v>
      </c>
      <c r="I11" s="79">
        <v>0.57075471698113212</v>
      </c>
      <c r="L11" s="80">
        <f t="shared" si="1"/>
        <v>9.2462264150943394</v>
      </c>
      <c r="M11" s="67">
        <v>0.66</v>
      </c>
      <c r="N11" s="67">
        <v>0.51</v>
      </c>
      <c r="O11" s="67">
        <v>0.57999999999999996</v>
      </c>
    </row>
    <row r="12" spans="1:16" x14ac:dyDescent="0.45">
      <c r="A12" s="2" t="s">
        <v>167</v>
      </c>
      <c r="B12" s="3">
        <v>44167</v>
      </c>
      <c r="C12" s="22">
        <v>16237495</v>
      </c>
      <c r="D12" s="8">
        <f t="shared" si="0"/>
        <v>16.2</v>
      </c>
      <c r="E12" s="65">
        <v>231</v>
      </c>
      <c r="F12" s="65">
        <v>155</v>
      </c>
      <c r="G12" s="65">
        <v>167</v>
      </c>
      <c r="H12" s="79">
        <v>0.67099567099567103</v>
      </c>
      <c r="I12" s="79">
        <v>0.72294372294372289</v>
      </c>
      <c r="J12" s="26">
        <v>77</v>
      </c>
      <c r="K12" s="26">
        <f>K7+K8+J12</f>
        <v>144.5</v>
      </c>
      <c r="L12" s="80">
        <f t="shared" si="1"/>
        <v>11.711688311688309</v>
      </c>
      <c r="M12" s="67">
        <v>0.64</v>
      </c>
      <c r="N12" s="67">
        <v>0.54</v>
      </c>
      <c r="O12" s="67">
        <v>0.6</v>
      </c>
    </row>
    <row r="13" spans="1:16" x14ac:dyDescent="0.45">
      <c r="A13" s="2"/>
      <c r="B13" s="3"/>
      <c r="C13" s="22"/>
      <c r="D13" s="8"/>
      <c r="E13" s="65"/>
      <c r="F13" s="65"/>
      <c r="G13" s="65"/>
      <c r="J13" s="26"/>
    </row>
    <row r="14" spans="1:16" x14ac:dyDescent="0.45">
      <c r="A14" s="2" t="s">
        <v>168</v>
      </c>
      <c r="B14" s="3">
        <v>44258</v>
      </c>
      <c r="C14" s="22">
        <v>23467261</v>
      </c>
      <c r="D14" s="8">
        <f t="shared" si="0"/>
        <v>23.5</v>
      </c>
      <c r="E14" s="62">
        <v>118</v>
      </c>
      <c r="F14" s="62">
        <v>35</v>
      </c>
      <c r="G14" s="62">
        <v>39</v>
      </c>
      <c r="H14" s="79">
        <v>0.29661016949152541</v>
      </c>
      <c r="I14" s="79">
        <v>0.33050847457627119</v>
      </c>
      <c r="L14" s="67"/>
      <c r="M14" s="67">
        <v>0.42</v>
      </c>
      <c r="N14" s="67">
        <v>0.35</v>
      </c>
      <c r="O14" s="67">
        <v>0.43</v>
      </c>
    </row>
    <row r="15" spans="1:16" x14ac:dyDescent="0.45">
      <c r="A15" s="2" t="s">
        <v>169</v>
      </c>
      <c r="B15" s="3">
        <v>44349</v>
      </c>
      <c r="C15" s="22">
        <v>22987719</v>
      </c>
      <c r="D15" s="8">
        <f t="shared" si="0"/>
        <v>23</v>
      </c>
      <c r="E15" s="62">
        <v>143</v>
      </c>
      <c r="F15" s="62">
        <v>52</v>
      </c>
      <c r="G15" s="62">
        <v>61</v>
      </c>
      <c r="H15" s="79">
        <v>0.36363636363636365</v>
      </c>
      <c r="I15" s="79">
        <v>0.42657342657342656</v>
      </c>
      <c r="L15" s="67"/>
      <c r="M15" s="67">
        <v>0.56000000000000005</v>
      </c>
      <c r="N15" s="67">
        <v>0.36</v>
      </c>
      <c r="O15" s="67">
        <v>0.43</v>
      </c>
    </row>
    <row r="16" spans="1:16" x14ac:dyDescent="0.45">
      <c r="A16" s="2" t="s">
        <v>170</v>
      </c>
      <c r="B16" s="3">
        <v>44447</v>
      </c>
      <c r="C16" s="22">
        <v>22911423</v>
      </c>
      <c r="D16" s="8">
        <f t="shared" si="0"/>
        <v>22.9</v>
      </c>
      <c r="E16" s="62">
        <v>166</v>
      </c>
      <c r="F16" s="62">
        <v>66</v>
      </c>
      <c r="G16" s="62">
        <v>75</v>
      </c>
      <c r="H16" s="79">
        <v>0.39759036144578314</v>
      </c>
      <c r="I16" s="79">
        <v>0.45180722891566266</v>
      </c>
      <c r="L16" s="67"/>
      <c r="M16" s="67">
        <v>0.5</v>
      </c>
      <c r="N16" s="67">
        <v>0.4</v>
      </c>
      <c r="O16" s="67">
        <v>0.46</v>
      </c>
    </row>
    <row r="17" spans="1:15" x14ac:dyDescent="0.45">
      <c r="A17" s="2" t="s">
        <v>171</v>
      </c>
      <c r="B17" s="3">
        <v>44531</v>
      </c>
      <c r="C17" s="22">
        <v>27041000</v>
      </c>
      <c r="D17" s="8">
        <f t="shared" si="0"/>
        <v>27</v>
      </c>
      <c r="E17" s="62">
        <v>192</v>
      </c>
      <c r="F17" s="62">
        <v>90</v>
      </c>
      <c r="G17" s="62">
        <v>99</v>
      </c>
      <c r="H17" s="79">
        <v>0.46875</v>
      </c>
      <c r="I17" s="79">
        <v>0.515625</v>
      </c>
      <c r="L17" s="67"/>
      <c r="M17" s="67">
        <v>0.67</v>
      </c>
      <c r="N17" s="67">
        <v>0.45</v>
      </c>
      <c r="O17" s="67">
        <v>0.5</v>
      </c>
    </row>
    <row r="18" spans="1:15" x14ac:dyDescent="0.45">
      <c r="A18" s="2"/>
      <c r="B18" s="3"/>
      <c r="C18" s="22"/>
      <c r="D18" s="8"/>
      <c r="E18" s="62"/>
      <c r="F18" s="62"/>
      <c r="G18" s="62"/>
      <c r="H18" s="79"/>
      <c r="I18" s="79"/>
      <c r="J18" s="26">
        <v>110</v>
      </c>
      <c r="K18" s="37">
        <f>J18/2</f>
        <v>55</v>
      </c>
      <c r="L18" s="67"/>
      <c r="M18" s="67"/>
      <c r="N18" s="67"/>
      <c r="O18" s="67"/>
    </row>
    <row r="19" spans="1:15" x14ac:dyDescent="0.45">
      <c r="A19" s="2" t="s">
        <v>172</v>
      </c>
      <c r="B19" s="3">
        <v>44629</v>
      </c>
      <c r="C19" s="22">
        <v>21761269</v>
      </c>
      <c r="D19" s="8">
        <f t="shared" si="0"/>
        <v>21.8</v>
      </c>
      <c r="E19" s="62">
        <v>167</v>
      </c>
      <c r="F19" s="62">
        <v>70</v>
      </c>
      <c r="G19" s="62">
        <v>77</v>
      </c>
      <c r="H19" s="79">
        <v>0.41916167664670656</v>
      </c>
      <c r="I19" s="79">
        <v>0.46107784431137727</v>
      </c>
      <c r="J19" s="26"/>
      <c r="K19" s="37"/>
      <c r="L19" s="67"/>
      <c r="M19" s="67">
        <v>0.72</v>
      </c>
      <c r="N19" s="67">
        <v>0.39</v>
      </c>
      <c r="O19" s="67">
        <v>0.44</v>
      </c>
    </row>
    <row r="20" spans="1:15" x14ac:dyDescent="0.45">
      <c r="A20" s="2" t="s">
        <v>173</v>
      </c>
      <c r="B20" s="3">
        <v>44713</v>
      </c>
      <c r="C20" s="22">
        <v>22280473</v>
      </c>
      <c r="D20" s="8">
        <f t="shared" si="0"/>
        <v>22.3</v>
      </c>
      <c r="E20" s="62">
        <v>189</v>
      </c>
      <c r="F20" s="62">
        <v>83</v>
      </c>
      <c r="G20" s="62">
        <v>92</v>
      </c>
      <c r="H20" s="79">
        <v>0.43915343915343913</v>
      </c>
      <c r="I20" s="79">
        <v>0.48677248677248675</v>
      </c>
      <c r="L20" s="67"/>
      <c r="M20" s="67">
        <v>0.66</v>
      </c>
      <c r="N20" s="67">
        <v>0.44</v>
      </c>
      <c r="O20" s="67">
        <v>0.49</v>
      </c>
    </row>
    <row r="21" spans="1:15" x14ac:dyDescent="0.45">
      <c r="A21" s="2" t="s">
        <v>174</v>
      </c>
      <c r="B21" s="3">
        <v>44811</v>
      </c>
      <c r="C21" s="22">
        <v>22404023</v>
      </c>
      <c r="D21" s="8">
        <f t="shared" si="0"/>
        <v>22.4</v>
      </c>
      <c r="E21" s="62">
        <v>211</v>
      </c>
      <c r="F21" s="62">
        <v>108</v>
      </c>
      <c r="G21" s="62">
        <v>111</v>
      </c>
      <c r="H21" s="79">
        <v>0.51184834123222744</v>
      </c>
      <c r="I21" s="79">
        <v>0.52606635071090047</v>
      </c>
      <c r="L21" s="67"/>
      <c r="M21" s="67">
        <v>0.78</v>
      </c>
      <c r="N21" s="67">
        <v>0.5</v>
      </c>
      <c r="O21" s="67">
        <v>0.54</v>
      </c>
    </row>
    <row r="22" spans="1:15" x14ac:dyDescent="0.45">
      <c r="A22" s="2" t="s">
        <v>175</v>
      </c>
      <c r="B22" s="3">
        <v>44902</v>
      </c>
      <c r="C22" s="22">
        <v>22233203</v>
      </c>
      <c r="D22" s="8">
        <f t="shared" si="0"/>
        <v>22.2</v>
      </c>
      <c r="E22" s="62">
        <v>231</v>
      </c>
      <c r="F22" s="62">
        <v>143</v>
      </c>
      <c r="G22" s="62">
        <v>148</v>
      </c>
      <c r="H22" s="79">
        <v>0.61904761904761907</v>
      </c>
      <c r="I22" s="79">
        <v>0.64069264069264065</v>
      </c>
      <c r="L22" s="67"/>
      <c r="M22" s="67">
        <v>0.66</v>
      </c>
      <c r="N22" s="67">
        <v>0.53</v>
      </c>
      <c r="O22" s="67">
        <v>0.57999999999999996</v>
      </c>
    </row>
    <row r="23" spans="1:15" x14ac:dyDescent="0.45">
      <c r="A23" s="2"/>
      <c r="B23" s="3"/>
      <c r="C23" s="22"/>
      <c r="D23" s="8"/>
      <c r="E23" s="62"/>
      <c r="F23" s="62"/>
      <c r="G23" s="62"/>
      <c r="H23" s="79"/>
      <c r="I23" s="79"/>
      <c r="J23" s="26">
        <v>193</v>
      </c>
      <c r="K23" s="37">
        <f>J23/2</f>
        <v>96.5</v>
      </c>
      <c r="L23" s="67"/>
      <c r="M23" s="67"/>
      <c r="N23" s="67"/>
      <c r="O23" s="67"/>
    </row>
    <row r="24" spans="1:15" x14ac:dyDescent="0.45">
      <c r="A24" s="2" t="s">
        <v>176</v>
      </c>
      <c r="B24" s="3">
        <v>44993</v>
      </c>
      <c r="C24" s="22">
        <v>21522877</v>
      </c>
      <c r="D24" s="8">
        <f t="shared" si="0"/>
        <v>21.5</v>
      </c>
      <c r="E24" s="62">
        <v>204</v>
      </c>
      <c r="F24" s="62">
        <v>119</v>
      </c>
      <c r="G24" s="62">
        <v>127</v>
      </c>
      <c r="H24" s="79">
        <v>0.58333333333333337</v>
      </c>
      <c r="I24" s="79">
        <v>0.62254901960784315</v>
      </c>
      <c r="J24" s="26"/>
      <c r="K24" s="37"/>
      <c r="L24" s="67"/>
      <c r="M24" s="67">
        <v>0.73</v>
      </c>
      <c r="N24" s="67">
        <v>0.55000000000000004</v>
      </c>
      <c r="O24" s="67">
        <v>0.6</v>
      </c>
    </row>
    <row r="25" spans="1:15" x14ac:dyDescent="0.45">
      <c r="A25" s="2" t="s">
        <v>177</v>
      </c>
      <c r="B25" s="3">
        <v>45084</v>
      </c>
      <c r="C25" s="22">
        <v>22026639</v>
      </c>
      <c r="D25" s="8">
        <f t="shared" si="0"/>
        <v>22</v>
      </c>
      <c r="E25" s="62">
        <v>227</v>
      </c>
      <c r="F25" s="62">
        <v>132</v>
      </c>
      <c r="G25" s="62">
        <v>140</v>
      </c>
      <c r="H25" s="79">
        <v>0.58149779735682816</v>
      </c>
      <c r="I25" s="79">
        <v>0.61674008810572689</v>
      </c>
      <c r="L25" s="67"/>
      <c r="M25" s="67">
        <v>0.5</v>
      </c>
      <c r="N25" s="67">
        <v>0.56000000000000005</v>
      </c>
      <c r="O25" s="67">
        <v>0.6</v>
      </c>
    </row>
    <row r="26" spans="1:15" x14ac:dyDescent="0.45">
      <c r="A26" s="2" t="s">
        <v>178</v>
      </c>
      <c r="B26" s="3">
        <v>45175</v>
      </c>
      <c r="C26" s="22">
        <v>21948358</v>
      </c>
      <c r="D26" s="8">
        <f t="shared" si="0"/>
        <v>21.9</v>
      </c>
      <c r="E26" s="62">
        <v>251</v>
      </c>
      <c r="F26" s="62">
        <v>152</v>
      </c>
      <c r="G26" s="62">
        <v>160</v>
      </c>
      <c r="H26" s="79">
        <v>0.60557768924302791</v>
      </c>
      <c r="I26" s="79">
        <v>0.63745019920318724</v>
      </c>
      <c r="L26" s="67"/>
      <c r="M26" s="67">
        <v>0.6</v>
      </c>
      <c r="N26" s="67">
        <v>0.59</v>
      </c>
      <c r="O26" s="67">
        <v>0.62</v>
      </c>
    </row>
    <row r="27" spans="1:15" x14ac:dyDescent="0.45">
      <c r="A27" s="2" t="s">
        <v>179</v>
      </c>
      <c r="B27" s="3">
        <v>45266</v>
      </c>
      <c r="C27" s="22">
        <v>27656000</v>
      </c>
      <c r="D27" s="8">
        <f t="shared" si="0"/>
        <v>27.7</v>
      </c>
      <c r="E27" s="62">
        <v>278</v>
      </c>
      <c r="F27" s="62">
        <v>197</v>
      </c>
      <c r="G27" s="62">
        <v>205</v>
      </c>
      <c r="H27" s="79">
        <v>0.70863309352517989</v>
      </c>
      <c r="I27" s="79">
        <v>0.73741007194244601</v>
      </c>
      <c r="L27" s="67"/>
      <c r="M27" s="67">
        <v>0.62</v>
      </c>
      <c r="N27" s="67">
        <v>0.62</v>
      </c>
      <c r="O27" s="67">
        <v>0.65</v>
      </c>
    </row>
    <row r="28" spans="1:15" x14ac:dyDescent="0.45">
      <c r="A28" s="2"/>
      <c r="B28" s="3"/>
      <c r="C28" s="22"/>
      <c r="D28" s="81"/>
      <c r="E28" s="82">
        <f>E27-K28</f>
        <v>37.5</v>
      </c>
      <c r="F28" s="37"/>
      <c r="G28" s="37"/>
      <c r="H28" s="79"/>
      <c r="I28" s="79"/>
      <c r="J28" s="26">
        <v>178</v>
      </c>
      <c r="K28" s="37">
        <f>J28/2+K18+K23</f>
        <v>240.5</v>
      </c>
      <c r="L28" s="67"/>
      <c r="M28" s="67"/>
      <c r="N28" s="67"/>
      <c r="O28" s="67"/>
    </row>
    <row r="29" spans="1:15" x14ac:dyDescent="0.45">
      <c r="A29" s="2" t="s">
        <v>180</v>
      </c>
      <c r="B29" s="3">
        <v>45364</v>
      </c>
      <c r="C29" s="22">
        <v>24272157</v>
      </c>
      <c r="D29" s="8">
        <f t="shared" si="0"/>
        <v>24.3</v>
      </c>
      <c r="E29" s="83">
        <f>D29+E28</f>
        <v>61.8</v>
      </c>
      <c r="F29" s="8"/>
      <c r="G29" s="8"/>
      <c r="L29" s="67"/>
      <c r="M29" s="67">
        <v>0.35</v>
      </c>
      <c r="N29" s="67">
        <v>0.27</v>
      </c>
      <c r="O29" s="67">
        <v>0.31</v>
      </c>
    </row>
    <row r="30" spans="1:15" x14ac:dyDescent="0.45">
      <c r="N30">
        <f>E29*N29</f>
        <v>16.686</v>
      </c>
      <c r="O30">
        <f>E29*O29</f>
        <v>19.157999999999998</v>
      </c>
    </row>
    <row r="31" spans="1:15" x14ac:dyDescent="0.45">
      <c r="D31">
        <v>15.9</v>
      </c>
      <c r="E31" s="81">
        <f>D31+E29</f>
        <v>77.7</v>
      </c>
    </row>
    <row r="32" spans="1:15" x14ac:dyDescent="0.45">
      <c r="D32">
        <v>15.9</v>
      </c>
      <c r="E32" s="81">
        <f>D32+E31</f>
        <v>93.600000000000009</v>
      </c>
    </row>
    <row r="33" spans="4:5" x14ac:dyDescent="0.45">
      <c r="D33">
        <v>15.9</v>
      </c>
      <c r="E33" s="81">
        <f>D33+E32</f>
        <v>109.50000000000001</v>
      </c>
    </row>
  </sheetData>
  <mergeCells count="4">
    <mergeCell ref="B4:D4"/>
    <mergeCell ref="E4:I4"/>
    <mergeCell ref="L4:O4"/>
    <mergeCell ref="L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5B842-FBC7-448D-9695-9213BC0F2A57}">
  <dimension ref="B1:R104"/>
  <sheetViews>
    <sheetView showGridLines="0" topLeftCell="A16" workbookViewId="0">
      <selection activeCell="B24" sqref="B24:H41"/>
    </sheetView>
  </sheetViews>
  <sheetFormatPr defaultRowHeight="14.25" x14ac:dyDescent="0.45"/>
  <cols>
    <col min="1" max="1" width="2.3984375" customWidth="1"/>
    <col min="2" max="2" width="4.73046875" bestFit="1" customWidth="1"/>
    <col min="3" max="3" width="9.6640625" bestFit="1" customWidth="1"/>
    <col min="4" max="4" width="10.33203125" bestFit="1" customWidth="1"/>
    <col min="5" max="5" width="8.6640625" bestFit="1" customWidth="1"/>
    <col min="6" max="6" width="10.6640625" bestFit="1" customWidth="1"/>
    <col min="7" max="7" width="8.6640625" bestFit="1" customWidth="1"/>
    <col min="8" max="8" width="10.6640625" bestFit="1" customWidth="1"/>
    <col min="9" max="9" width="3.73046875" customWidth="1"/>
    <col min="10" max="10" width="5" bestFit="1" customWidth="1"/>
    <col min="11" max="11" width="10.86328125" bestFit="1" customWidth="1"/>
    <col min="12" max="12" width="10.6640625" bestFit="1" customWidth="1"/>
    <col min="13" max="13" width="9.86328125" bestFit="1" customWidth="1"/>
    <col min="14" max="14" width="12.1328125" bestFit="1" customWidth="1"/>
    <col min="15" max="15" width="9.6640625" bestFit="1" customWidth="1"/>
    <col min="16" max="16" width="12.1328125" bestFit="1" customWidth="1"/>
  </cols>
  <sheetData>
    <row r="1" spans="2:16" x14ac:dyDescent="0.45">
      <c r="B1" s="9" t="s">
        <v>296</v>
      </c>
      <c r="J1" t="s">
        <v>309</v>
      </c>
    </row>
    <row r="2" spans="2:16" x14ac:dyDescent="0.45">
      <c r="J2" t="s">
        <v>310</v>
      </c>
    </row>
    <row r="3" spans="2:16" x14ac:dyDescent="0.45">
      <c r="B3" s="9" t="s">
        <v>297</v>
      </c>
      <c r="J3" s="9" t="s">
        <v>329</v>
      </c>
    </row>
    <row r="5" spans="2:16" x14ac:dyDescent="0.45">
      <c r="B5" s="2"/>
      <c r="C5" s="34" t="s">
        <v>298</v>
      </c>
      <c r="D5" s="34" t="s">
        <v>299</v>
      </c>
      <c r="E5" s="34" t="s">
        <v>300</v>
      </c>
      <c r="F5" s="34" t="s">
        <v>301</v>
      </c>
      <c r="G5" s="34" t="s">
        <v>302</v>
      </c>
      <c r="H5" s="34" t="s">
        <v>42</v>
      </c>
      <c r="J5" s="2"/>
      <c r="K5" s="34" t="s">
        <v>298</v>
      </c>
      <c r="L5" s="34" t="s">
        <v>299</v>
      </c>
      <c r="M5" s="34" t="s">
        <v>300</v>
      </c>
      <c r="N5" s="34" t="s">
        <v>301</v>
      </c>
      <c r="O5" s="34" t="s">
        <v>302</v>
      </c>
      <c r="P5" s="34" t="s">
        <v>42</v>
      </c>
    </row>
    <row r="6" spans="2:16" x14ac:dyDescent="0.45">
      <c r="B6" s="69">
        <v>2009</v>
      </c>
      <c r="C6" s="22">
        <v>63806504.851999976</v>
      </c>
      <c r="D6" s="22">
        <v>6567061.8579999981</v>
      </c>
      <c r="E6" s="22">
        <v>1291952.2399999998</v>
      </c>
      <c r="F6" s="22">
        <v>51282305.761000015</v>
      </c>
      <c r="G6" s="22">
        <v>935968.83400000003</v>
      </c>
      <c r="H6" s="22">
        <v>123883793.545</v>
      </c>
      <c r="J6" s="69">
        <v>2009</v>
      </c>
      <c r="K6" s="22">
        <v>610976900.41100013</v>
      </c>
      <c r="L6" s="22">
        <v>97537792.071999997</v>
      </c>
      <c r="M6" s="22">
        <v>20203952.090000004</v>
      </c>
      <c r="N6" s="22">
        <v>860669183.66700006</v>
      </c>
      <c r="O6" s="22">
        <v>9800817.318</v>
      </c>
      <c r="P6" s="22">
        <v>1599188645.5580003</v>
      </c>
    </row>
    <row r="7" spans="2:16" x14ac:dyDescent="0.45">
      <c r="B7" s="69">
        <v>2010</v>
      </c>
      <c r="C7" s="22">
        <v>67765335.371000007</v>
      </c>
      <c r="D7" s="22">
        <v>8072392.3029999994</v>
      </c>
      <c r="E7" s="22">
        <v>469274.95600000001</v>
      </c>
      <c r="F7" s="22">
        <v>60173729.371000007</v>
      </c>
      <c r="G7" s="22">
        <v>899087.78500000003</v>
      </c>
      <c r="H7" s="22">
        <v>137379819.78600001</v>
      </c>
      <c r="J7" s="69">
        <v>2010</v>
      </c>
      <c r="K7" s="22">
        <v>651772846.36800027</v>
      </c>
      <c r="L7" s="22">
        <v>128487785.35899997</v>
      </c>
      <c r="M7" s="22">
        <v>6101059.209999999</v>
      </c>
      <c r="N7" s="22">
        <v>1010640172.8480004</v>
      </c>
      <c r="O7" s="22">
        <v>10525310.740999999</v>
      </c>
      <c r="P7" s="22">
        <v>1807527174.5260007</v>
      </c>
    </row>
    <row r="8" spans="2:16" x14ac:dyDescent="0.45">
      <c r="B8" s="69">
        <v>2011</v>
      </c>
      <c r="C8" s="22">
        <v>49689687.362999983</v>
      </c>
      <c r="D8" s="22">
        <v>5076067.1639999989</v>
      </c>
      <c r="E8" s="22">
        <v>249128.99599999998</v>
      </c>
      <c r="F8" s="22">
        <v>64969385.549000025</v>
      </c>
      <c r="G8" s="22">
        <v>1583182.7169999999</v>
      </c>
      <c r="H8" s="22">
        <v>121567451.78899999</v>
      </c>
      <c r="J8" s="69">
        <v>2011</v>
      </c>
      <c r="K8" s="22">
        <v>474808127.47499979</v>
      </c>
      <c r="L8" s="22">
        <v>81259591.673000023</v>
      </c>
      <c r="M8" s="22">
        <v>3085585.3810000001</v>
      </c>
      <c r="N8" s="22">
        <v>1092352274.0279996</v>
      </c>
      <c r="O8" s="22">
        <v>11404804.645</v>
      </c>
      <c r="P8" s="22">
        <v>1662910383.2019994</v>
      </c>
    </row>
    <row r="9" spans="2:16" x14ac:dyDescent="0.45">
      <c r="B9" s="69">
        <v>2012</v>
      </c>
      <c r="C9" s="22">
        <v>29079810.444999993</v>
      </c>
      <c r="D9" s="22">
        <v>6765424.0180000011</v>
      </c>
      <c r="E9" s="22">
        <v>196040.36399999997</v>
      </c>
      <c r="F9" s="22">
        <v>57126080.353999987</v>
      </c>
      <c r="G9" s="22">
        <v>1701751.781</v>
      </c>
      <c r="H9" s="22">
        <v>94869106.961999983</v>
      </c>
      <c r="J9" s="69">
        <v>2012</v>
      </c>
      <c r="K9" s="22">
        <v>274845139.33999997</v>
      </c>
      <c r="L9" s="22">
        <v>111620676.77399999</v>
      </c>
      <c r="M9" s="22">
        <v>2420504.756000001</v>
      </c>
      <c r="N9" s="22">
        <v>960788738.36600018</v>
      </c>
      <c r="O9" s="22">
        <v>14670349.287</v>
      </c>
      <c r="P9" s="22">
        <v>1364345408.523</v>
      </c>
    </row>
    <row r="10" spans="2:16" x14ac:dyDescent="0.45">
      <c r="B10" s="69">
        <v>2013</v>
      </c>
      <c r="C10" s="22">
        <v>31755977.228000008</v>
      </c>
      <c r="D10" s="22">
        <v>4841711.5909999991</v>
      </c>
      <c r="E10" s="22">
        <v>253712.79399999997</v>
      </c>
      <c r="F10" s="22">
        <v>50624565.971999988</v>
      </c>
      <c r="G10" s="22">
        <v>693705.03099999996</v>
      </c>
      <c r="H10" s="22">
        <v>88169672.615999997</v>
      </c>
      <c r="J10" s="69">
        <v>2013</v>
      </c>
      <c r="K10" s="22">
        <v>301421466.63600004</v>
      </c>
      <c r="L10" s="22">
        <v>77253821.563999981</v>
      </c>
      <c r="M10" s="22">
        <v>3132600.9160000002</v>
      </c>
      <c r="N10" s="22">
        <v>849433320.9549998</v>
      </c>
      <c r="O10" s="22">
        <v>7022240.8109999998</v>
      </c>
      <c r="P10" s="22">
        <v>1238263450.882</v>
      </c>
    </row>
    <row r="11" spans="2:16" x14ac:dyDescent="0.45">
      <c r="B11" s="69">
        <v>2014</v>
      </c>
      <c r="C11" s="22">
        <v>31047931.704999998</v>
      </c>
      <c r="D11" s="22">
        <v>5270099.3719999995</v>
      </c>
      <c r="E11" s="22">
        <v>267119.85900000005</v>
      </c>
      <c r="F11" s="22">
        <v>50319682.42899999</v>
      </c>
      <c r="G11" s="22">
        <v>1292852.4170000001</v>
      </c>
      <c r="H11" s="22">
        <v>88197685.781999975</v>
      </c>
      <c r="J11" s="69">
        <v>2014</v>
      </c>
      <c r="K11" s="22">
        <v>294214342.03000003</v>
      </c>
      <c r="L11" s="22">
        <v>80010401.72299999</v>
      </c>
      <c r="M11" s="22">
        <v>3301501.0770000014</v>
      </c>
      <c r="N11" s="22">
        <v>840029843.66400003</v>
      </c>
      <c r="O11" s="22">
        <v>12695197.583999999</v>
      </c>
      <c r="P11" s="22">
        <v>1230251286.0780001</v>
      </c>
    </row>
    <row r="12" spans="2:16" x14ac:dyDescent="0.45">
      <c r="B12" s="69">
        <v>2015</v>
      </c>
      <c r="C12" s="22">
        <v>23324774.780000001</v>
      </c>
      <c r="D12" s="22">
        <v>5323396.2510000011</v>
      </c>
      <c r="E12" s="22">
        <v>166555.05799999999</v>
      </c>
      <c r="F12" s="22">
        <v>54723206.747000016</v>
      </c>
      <c r="G12" s="22">
        <v>1231532.6670000001</v>
      </c>
      <c r="H12" s="22">
        <v>84769465.503000021</v>
      </c>
      <c r="J12" s="69">
        <v>2015</v>
      </c>
      <c r="K12" s="22">
        <v>220451364.877</v>
      </c>
      <c r="L12" s="22">
        <v>80611134.550000012</v>
      </c>
      <c r="M12" s="22">
        <v>2066851.2870000005</v>
      </c>
      <c r="N12" s="22">
        <v>915271182.05200064</v>
      </c>
      <c r="O12" s="22">
        <v>12235092.646</v>
      </c>
      <c r="P12" s="22">
        <v>1230635625.4120007</v>
      </c>
    </row>
    <row r="13" spans="2:16" x14ac:dyDescent="0.45">
      <c r="B13" s="69">
        <v>2016</v>
      </c>
      <c r="C13" s="22">
        <v>20961793.222000007</v>
      </c>
      <c r="D13" s="22">
        <v>2440790.7589999996</v>
      </c>
      <c r="E13" s="22">
        <v>172280.27800000002</v>
      </c>
      <c r="F13" s="22">
        <v>55883008.186999969</v>
      </c>
      <c r="G13" s="22">
        <v>1202626.287</v>
      </c>
      <c r="H13" s="22">
        <v>80660498.73299998</v>
      </c>
      <c r="J13" s="69">
        <v>2016</v>
      </c>
      <c r="K13" s="22">
        <v>199546250.917</v>
      </c>
      <c r="L13" s="22">
        <v>39367731.136999995</v>
      </c>
      <c r="M13" s="22">
        <v>2136934.7540000002</v>
      </c>
      <c r="N13" s="22">
        <v>937148271.64799953</v>
      </c>
      <c r="O13" s="22">
        <v>11838519.909</v>
      </c>
      <c r="P13" s="22">
        <v>1190037708.3649995</v>
      </c>
    </row>
    <row r="14" spans="2:16" x14ac:dyDescent="0.45">
      <c r="B14" s="69">
        <v>2017</v>
      </c>
      <c r="C14" s="22">
        <v>13566687.362999998</v>
      </c>
      <c r="D14" s="22">
        <v>1256674.0330000001</v>
      </c>
      <c r="E14" s="22">
        <v>112345.70599999999</v>
      </c>
      <c r="F14" s="22">
        <v>50152104.185000017</v>
      </c>
      <c r="G14" s="22">
        <v>1154711.8319999999</v>
      </c>
      <c r="H14" s="22">
        <v>66242523.119000018</v>
      </c>
      <c r="J14" s="69">
        <v>2017</v>
      </c>
      <c r="K14" s="22">
        <v>127499676.51299998</v>
      </c>
      <c r="L14" s="22">
        <v>19260177.682</v>
      </c>
      <c r="M14" s="22">
        <v>1387897.5629999998</v>
      </c>
      <c r="N14" s="22">
        <v>841058874.59299982</v>
      </c>
      <c r="O14" s="22">
        <v>11057023.030000001</v>
      </c>
      <c r="P14" s="22">
        <v>1000263649.3809998</v>
      </c>
    </row>
    <row r="15" spans="2:16" x14ac:dyDescent="0.45">
      <c r="B15" s="69">
        <v>2018</v>
      </c>
      <c r="C15" s="22">
        <v>14519823.155999999</v>
      </c>
      <c r="D15" s="22">
        <v>2151926.0529999998</v>
      </c>
      <c r="E15" s="22">
        <v>198096.87699999998</v>
      </c>
      <c r="F15" s="22">
        <v>55373893.167999983</v>
      </c>
      <c r="G15" s="22">
        <v>1158810.835</v>
      </c>
      <c r="H15" s="22">
        <v>73402550.088999972</v>
      </c>
      <c r="J15" s="69">
        <v>2018</v>
      </c>
      <c r="K15" s="22">
        <v>136094933.64800006</v>
      </c>
      <c r="L15" s="22">
        <v>31868359.665000003</v>
      </c>
      <c r="M15" s="22">
        <v>2444696.5259999996</v>
      </c>
      <c r="N15" s="22">
        <v>925340231.57000029</v>
      </c>
      <c r="O15" s="22">
        <v>11253829.347000001</v>
      </c>
      <c r="P15" s="22">
        <v>1107002050.7560003</v>
      </c>
    </row>
    <row r="16" spans="2:16" x14ac:dyDescent="0.45">
      <c r="B16" s="69">
        <v>2019</v>
      </c>
      <c r="C16" s="22">
        <v>8435602.2939999979</v>
      </c>
      <c r="D16" s="22">
        <v>907388.29200000013</v>
      </c>
      <c r="E16" s="22">
        <v>112121.27499999999</v>
      </c>
      <c r="F16" s="22">
        <v>51336912.295000002</v>
      </c>
      <c r="G16" s="22">
        <v>1005428.952</v>
      </c>
      <c r="H16" s="22">
        <v>61797453.108000003</v>
      </c>
      <c r="J16" s="69">
        <v>2019</v>
      </c>
      <c r="K16" s="22">
        <v>79996795.274999991</v>
      </c>
      <c r="L16" s="22">
        <v>14683514.950999999</v>
      </c>
      <c r="M16" s="22">
        <v>1384489.625</v>
      </c>
      <c r="N16" s="22">
        <v>862334690.61900055</v>
      </c>
      <c r="O16" s="22">
        <v>9742043.2709999997</v>
      </c>
      <c r="P16" s="22">
        <v>968141533.74100053</v>
      </c>
    </row>
    <row r="17" spans="2:18" x14ac:dyDescent="0.45">
      <c r="B17" s="69">
        <v>2020</v>
      </c>
      <c r="C17" s="22">
        <v>6323826.1560000004</v>
      </c>
      <c r="D17" s="22">
        <v>425837.94900000002</v>
      </c>
      <c r="E17" s="22">
        <v>242106.75000000003</v>
      </c>
      <c r="F17" s="22">
        <v>68997057.628999993</v>
      </c>
      <c r="G17" s="22">
        <v>663030.75300000003</v>
      </c>
      <c r="H17" s="22">
        <v>76651859.237000003</v>
      </c>
      <c r="J17" s="69">
        <v>2020</v>
      </c>
      <c r="K17" s="22">
        <v>61738042.273000002</v>
      </c>
      <c r="L17" s="22">
        <v>6644335.415000001</v>
      </c>
      <c r="M17" s="22">
        <v>3016300.0019999994</v>
      </c>
      <c r="N17" s="22">
        <v>1160499438.4080005</v>
      </c>
      <c r="O17" s="22">
        <v>6447465.9550000001</v>
      </c>
      <c r="P17" s="22">
        <v>1238345582.0530005</v>
      </c>
    </row>
    <row r="18" spans="2:18" x14ac:dyDescent="0.45">
      <c r="B18" s="69">
        <v>2021</v>
      </c>
      <c r="C18" s="22">
        <v>12794044.224999996</v>
      </c>
      <c r="D18" s="22">
        <v>456520.179</v>
      </c>
      <c r="E18" s="22">
        <v>254783.476</v>
      </c>
      <c r="F18" s="22">
        <v>95587556.014000013</v>
      </c>
      <c r="G18" s="22">
        <v>628951.79799999995</v>
      </c>
      <c r="H18" s="22">
        <v>109721855.692</v>
      </c>
      <c r="J18" s="69">
        <v>2021</v>
      </c>
      <c r="K18" s="22">
        <v>124813228.59900001</v>
      </c>
      <c r="L18" s="22">
        <v>6845742.0930000003</v>
      </c>
      <c r="M18" s="22">
        <v>3347414.7070000009</v>
      </c>
      <c r="N18" s="22">
        <v>1606264056.4600003</v>
      </c>
      <c r="O18" s="22">
        <v>6013494.8230000008</v>
      </c>
      <c r="P18" s="22">
        <v>1747283936.6820002</v>
      </c>
    </row>
    <row r="19" spans="2:18" x14ac:dyDescent="0.45">
      <c r="B19" s="69">
        <v>2022</v>
      </c>
      <c r="C19" s="22">
        <v>39282873.820000008</v>
      </c>
      <c r="D19" s="22">
        <v>1556484.226</v>
      </c>
      <c r="E19" s="22">
        <v>322857.60100000002</v>
      </c>
      <c r="F19" s="22">
        <v>151697650.36199996</v>
      </c>
      <c r="G19" s="22">
        <v>527034.6939999999</v>
      </c>
      <c r="H19" s="22">
        <v>193386900.70299998</v>
      </c>
      <c r="J19" s="69">
        <v>2022</v>
      </c>
      <c r="K19" s="22">
        <v>397931338.06599987</v>
      </c>
      <c r="L19" s="22">
        <v>21283886.32</v>
      </c>
      <c r="M19" s="22">
        <v>4360214.3620000007</v>
      </c>
      <c r="N19" s="22">
        <v>2553412233.9499984</v>
      </c>
      <c r="O19" s="22">
        <v>5038243.4759999998</v>
      </c>
      <c r="P19" s="22">
        <v>2982025916.1739979</v>
      </c>
    </row>
    <row r="20" spans="2:18" x14ac:dyDescent="0.45">
      <c r="B20" s="69">
        <v>2023</v>
      </c>
      <c r="C20" s="22">
        <v>22099341.140999995</v>
      </c>
      <c r="D20" s="22">
        <v>924942.3189999999</v>
      </c>
      <c r="E20" s="22">
        <v>189902.48800000001</v>
      </c>
      <c r="F20" s="22">
        <v>154325372.24999997</v>
      </c>
      <c r="G20" s="22">
        <v>150572.342</v>
      </c>
      <c r="H20" s="22">
        <v>177690130.53999996</v>
      </c>
      <c r="J20" s="69">
        <v>2023</v>
      </c>
      <c r="K20" s="22">
        <v>232538460.10900003</v>
      </c>
      <c r="L20" s="22">
        <v>14338297.561999999</v>
      </c>
      <c r="M20" s="22">
        <v>2541221.6460000002</v>
      </c>
      <c r="N20" s="22">
        <v>2605875224.1299992</v>
      </c>
      <c r="O20" s="22">
        <v>1457070.199</v>
      </c>
      <c r="P20" s="22">
        <v>2856750273.645999</v>
      </c>
    </row>
    <row r="22" spans="2:18" x14ac:dyDescent="0.45">
      <c r="B22" s="9" t="s">
        <v>328</v>
      </c>
      <c r="J22" s="9" t="s">
        <v>330</v>
      </c>
    </row>
    <row r="24" spans="2:18" x14ac:dyDescent="0.45">
      <c r="B24" s="2"/>
      <c r="C24" s="34" t="s">
        <v>298</v>
      </c>
      <c r="D24" s="34" t="s">
        <v>299</v>
      </c>
      <c r="E24" s="34" t="s">
        <v>300</v>
      </c>
      <c r="F24" s="34" t="s">
        <v>301</v>
      </c>
      <c r="G24" s="34" t="s">
        <v>302</v>
      </c>
      <c r="H24" s="34" t="s">
        <v>42</v>
      </c>
      <c r="J24" s="2"/>
      <c r="K24" s="34" t="s">
        <v>298</v>
      </c>
      <c r="L24" s="34" t="s">
        <v>299</v>
      </c>
      <c r="M24" s="34" t="s">
        <v>300</v>
      </c>
      <c r="N24" s="34" t="s">
        <v>301</v>
      </c>
      <c r="O24" s="34" t="s">
        <v>302</v>
      </c>
      <c r="P24" s="34" t="s">
        <v>42</v>
      </c>
    </row>
    <row r="25" spans="2:18" x14ac:dyDescent="0.45">
      <c r="B25" s="69">
        <v>2009</v>
      </c>
      <c r="C25" s="22">
        <f t="shared" ref="C25:H39" si="0">C50+C90</f>
        <v>63806504.851999998</v>
      </c>
      <c r="D25" s="22">
        <f t="shared" si="0"/>
        <v>6567061.8579999981</v>
      </c>
      <c r="E25" s="22">
        <f t="shared" si="0"/>
        <v>1291952.2399999998</v>
      </c>
      <c r="F25" s="22">
        <f t="shared" si="0"/>
        <v>51282305.761</v>
      </c>
      <c r="G25" s="22">
        <f t="shared" si="0"/>
        <v>935968.83400000003</v>
      </c>
      <c r="H25" s="22">
        <f t="shared" si="0"/>
        <v>123883793.54500002</v>
      </c>
      <c r="J25" s="69">
        <v>2009</v>
      </c>
      <c r="K25" s="22">
        <v>610976900.41100013</v>
      </c>
      <c r="L25" s="22">
        <v>97537792.071999982</v>
      </c>
      <c r="M25" s="22">
        <v>20203952.090000004</v>
      </c>
      <c r="N25" s="22">
        <v>860669183.66699994</v>
      </c>
      <c r="O25" s="22">
        <v>9800817.318</v>
      </c>
      <c r="P25" s="22">
        <v>1599188645.5580003</v>
      </c>
      <c r="R25" t="s">
        <v>307</v>
      </c>
    </row>
    <row r="26" spans="2:18" x14ac:dyDescent="0.45">
      <c r="B26" s="69">
        <v>2010</v>
      </c>
      <c r="C26" s="22">
        <f t="shared" si="0"/>
        <v>67765335.370999992</v>
      </c>
      <c r="D26" s="22">
        <f t="shared" si="0"/>
        <v>8072392.3029999994</v>
      </c>
      <c r="E26" s="22">
        <f t="shared" si="0"/>
        <v>469274.95600000006</v>
      </c>
      <c r="F26" s="22">
        <f t="shared" si="0"/>
        <v>60173729.370999992</v>
      </c>
      <c r="G26" s="22">
        <f t="shared" si="0"/>
        <v>899087.78500000003</v>
      </c>
      <c r="H26" s="22">
        <f t="shared" si="0"/>
        <v>137379819.78600001</v>
      </c>
      <c r="J26" s="69">
        <v>2010</v>
      </c>
      <c r="K26" s="22">
        <v>651772846.36799991</v>
      </c>
      <c r="L26" s="22">
        <v>128487785.35899997</v>
      </c>
      <c r="M26" s="22">
        <v>6101059.2100000009</v>
      </c>
      <c r="N26" s="22">
        <v>1010640172.848</v>
      </c>
      <c r="O26" s="22">
        <v>10525310.741</v>
      </c>
      <c r="P26" s="22">
        <v>1807527174.5259998</v>
      </c>
      <c r="R26" t="s">
        <v>307</v>
      </c>
    </row>
    <row r="27" spans="2:18" x14ac:dyDescent="0.45">
      <c r="B27" s="69">
        <v>2011</v>
      </c>
      <c r="C27" s="22">
        <f t="shared" si="0"/>
        <v>49689687.362999991</v>
      </c>
      <c r="D27" s="22">
        <f t="shared" si="0"/>
        <v>5076067.1639999999</v>
      </c>
      <c r="E27" s="22">
        <f t="shared" si="0"/>
        <v>249128.99600000001</v>
      </c>
      <c r="F27" s="22">
        <f t="shared" si="0"/>
        <v>64969385.548999995</v>
      </c>
      <c r="G27" s="22">
        <f t="shared" si="0"/>
        <v>1583182.7169999999</v>
      </c>
      <c r="H27" s="22">
        <f t="shared" si="0"/>
        <v>121567451.78899997</v>
      </c>
      <c r="J27" s="69">
        <v>2011</v>
      </c>
      <c r="K27" s="22">
        <v>474808127.47500002</v>
      </c>
      <c r="L27" s="22">
        <v>81259591.672999993</v>
      </c>
      <c r="M27" s="22">
        <v>3085585.3810000005</v>
      </c>
      <c r="N27" s="22">
        <v>1092352274.0279999</v>
      </c>
      <c r="O27" s="22">
        <v>11404804.645</v>
      </c>
      <c r="P27" s="22">
        <v>1662910383.2019999</v>
      </c>
      <c r="R27" t="s">
        <v>307</v>
      </c>
    </row>
    <row r="28" spans="2:18" x14ac:dyDescent="0.45">
      <c r="B28" s="69">
        <v>2012</v>
      </c>
      <c r="C28" s="22">
        <f t="shared" si="0"/>
        <v>29079810.444999997</v>
      </c>
      <c r="D28" s="22">
        <f t="shared" si="0"/>
        <v>6765424.0180000002</v>
      </c>
      <c r="E28" s="22">
        <f t="shared" si="0"/>
        <v>196040.36399999997</v>
      </c>
      <c r="F28" s="22">
        <f t="shared" si="0"/>
        <v>57126080.35400001</v>
      </c>
      <c r="G28" s="22">
        <f t="shared" si="0"/>
        <v>1701751.781</v>
      </c>
      <c r="H28" s="22">
        <f t="shared" si="0"/>
        <v>94869106.962000012</v>
      </c>
      <c r="J28" s="69">
        <v>2012</v>
      </c>
      <c r="K28" s="22">
        <v>274845139.34000003</v>
      </c>
      <c r="L28" s="22">
        <v>111620676.77400002</v>
      </c>
      <c r="M28" s="22">
        <v>2420504.756000001</v>
      </c>
      <c r="N28" s="22">
        <v>960788738.36599946</v>
      </c>
      <c r="O28" s="22">
        <v>14670349.287</v>
      </c>
      <c r="P28" s="22">
        <v>1364345408.5229995</v>
      </c>
    </row>
    <row r="29" spans="2:18" x14ac:dyDescent="0.45">
      <c r="B29" s="69">
        <v>2013</v>
      </c>
      <c r="C29" s="22">
        <f t="shared" si="0"/>
        <v>31755977.228</v>
      </c>
      <c r="D29" s="22">
        <f t="shared" si="0"/>
        <v>4841711.5909999991</v>
      </c>
      <c r="E29" s="22">
        <f t="shared" si="0"/>
        <v>253712.79399999994</v>
      </c>
      <c r="F29" s="22">
        <f t="shared" si="0"/>
        <v>50624565.972000003</v>
      </c>
      <c r="G29" s="22">
        <f t="shared" si="0"/>
        <v>693705.03099999996</v>
      </c>
      <c r="H29" s="22">
        <f t="shared" si="0"/>
        <v>88169672.616000012</v>
      </c>
      <c r="J29" s="69">
        <v>2013</v>
      </c>
      <c r="K29" s="22">
        <v>301421466.63600004</v>
      </c>
      <c r="L29" s="22">
        <v>77253821.563999996</v>
      </c>
      <c r="M29" s="22">
        <v>3132600.9160000002</v>
      </c>
      <c r="N29" s="22">
        <v>849433320.95499969</v>
      </c>
      <c r="O29" s="22">
        <v>7022240.8109999998</v>
      </c>
      <c r="P29" s="22">
        <v>1238263450.8819997</v>
      </c>
    </row>
    <row r="30" spans="2:18" x14ac:dyDescent="0.45">
      <c r="B30" s="69">
        <v>2014</v>
      </c>
      <c r="C30" s="22">
        <f t="shared" si="0"/>
        <v>31047931.704999998</v>
      </c>
      <c r="D30" s="22">
        <f t="shared" si="0"/>
        <v>5270099.3719999995</v>
      </c>
      <c r="E30" s="22">
        <f t="shared" si="0"/>
        <v>267119.85899999994</v>
      </c>
      <c r="F30" s="22">
        <f t="shared" si="0"/>
        <v>50319682.428999998</v>
      </c>
      <c r="G30" s="22">
        <f t="shared" si="0"/>
        <v>1292852.4170000001</v>
      </c>
      <c r="H30" s="22">
        <f t="shared" si="0"/>
        <v>88197685.78199999</v>
      </c>
      <c r="J30" s="69">
        <v>2014</v>
      </c>
      <c r="K30" s="22">
        <v>294214342.02999997</v>
      </c>
      <c r="L30" s="22">
        <v>80010401.72299999</v>
      </c>
      <c r="M30" s="22">
        <v>3301501.0769999996</v>
      </c>
      <c r="N30" s="22">
        <v>840029843.6639998</v>
      </c>
      <c r="O30" s="22">
        <v>12695197.583999999</v>
      </c>
      <c r="P30" s="22">
        <v>1230251286.0779998</v>
      </c>
    </row>
    <row r="31" spans="2:18" x14ac:dyDescent="0.45">
      <c r="B31" s="69">
        <v>2015</v>
      </c>
      <c r="C31" s="22">
        <f t="shared" si="0"/>
        <v>23324774.780000001</v>
      </c>
      <c r="D31" s="22">
        <f t="shared" si="0"/>
        <v>5323396.2510000002</v>
      </c>
      <c r="E31" s="22">
        <f t="shared" si="0"/>
        <v>166555.05800000002</v>
      </c>
      <c r="F31" s="22">
        <f t="shared" si="0"/>
        <v>54723206.747000001</v>
      </c>
      <c r="G31" s="22">
        <f t="shared" si="0"/>
        <v>1231532.6669999999</v>
      </c>
      <c r="H31" s="22">
        <f t="shared" si="0"/>
        <v>84769465.502999991</v>
      </c>
      <c r="J31" s="69">
        <v>2015</v>
      </c>
      <c r="K31" s="22">
        <v>220451364.877</v>
      </c>
      <c r="L31" s="22">
        <v>80611134.550000012</v>
      </c>
      <c r="M31" s="22">
        <v>2066851.2869999998</v>
      </c>
      <c r="N31" s="22">
        <v>915271182.05199981</v>
      </c>
      <c r="O31" s="22">
        <v>12235092.646</v>
      </c>
      <c r="P31" s="22">
        <v>1230635625.4119997</v>
      </c>
    </row>
    <row r="32" spans="2:18" x14ac:dyDescent="0.45">
      <c r="B32" s="69">
        <v>2016</v>
      </c>
      <c r="C32" s="22">
        <f t="shared" si="0"/>
        <v>20961793.222000003</v>
      </c>
      <c r="D32" s="22">
        <f t="shared" si="0"/>
        <v>2440790.7590000001</v>
      </c>
      <c r="E32" s="22">
        <f t="shared" si="0"/>
        <v>172280.27799999996</v>
      </c>
      <c r="F32" s="22">
        <f t="shared" si="0"/>
        <v>55883008.186999999</v>
      </c>
      <c r="G32" s="22">
        <f t="shared" si="0"/>
        <v>1202626.2870000002</v>
      </c>
      <c r="H32" s="22">
        <f t="shared" si="0"/>
        <v>80660498.73300001</v>
      </c>
      <c r="J32" s="69">
        <v>2016</v>
      </c>
      <c r="K32" s="22">
        <v>199546250.917</v>
      </c>
      <c r="L32" s="22">
        <v>39367731.137000002</v>
      </c>
      <c r="M32" s="22">
        <v>2136934.7539999997</v>
      </c>
      <c r="N32" s="22">
        <v>937148271.64800024</v>
      </c>
      <c r="O32" s="22">
        <v>11838519.909</v>
      </c>
      <c r="P32" s="22">
        <v>1190037708.3650002</v>
      </c>
    </row>
    <row r="33" spans="2:18" x14ac:dyDescent="0.45">
      <c r="B33" s="69">
        <v>2017</v>
      </c>
      <c r="C33" s="22">
        <f t="shared" si="0"/>
        <v>13566687.363</v>
      </c>
      <c r="D33" s="22">
        <f t="shared" si="0"/>
        <v>1256674.0329999998</v>
      </c>
      <c r="E33" s="22">
        <f t="shared" si="0"/>
        <v>112345.70600000001</v>
      </c>
      <c r="F33" s="22">
        <f t="shared" si="0"/>
        <v>50152104.184999995</v>
      </c>
      <c r="G33" s="22">
        <f t="shared" si="0"/>
        <v>1154711.8319999999</v>
      </c>
      <c r="H33" s="22">
        <f t="shared" si="0"/>
        <v>66242523.118999995</v>
      </c>
      <c r="J33" s="69">
        <v>2017</v>
      </c>
      <c r="K33" s="22">
        <v>127499676.51299998</v>
      </c>
      <c r="L33" s="22">
        <v>19260177.682000004</v>
      </c>
      <c r="M33" s="22">
        <v>1387897.5630000001</v>
      </c>
      <c r="N33" s="22">
        <v>841058874.59299994</v>
      </c>
      <c r="O33" s="22">
        <v>11057023.029999999</v>
      </c>
      <c r="P33" s="22">
        <v>1000263649.3809999</v>
      </c>
    </row>
    <row r="34" spans="2:18" x14ac:dyDescent="0.45">
      <c r="B34" s="69">
        <v>2018</v>
      </c>
      <c r="C34" s="22">
        <f t="shared" si="0"/>
        <v>14519823.156000001</v>
      </c>
      <c r="D34" s="22">
        <f t="shared" si="0"/>
        <v>2151926.0530000003</v>
      </c>
      <c r="E34" s="22">
        <f t="shared" si="0"/>
        <v>198096.87699999998</v>
      </c>
      <c r="F34" s="22">
        <f t="shared" si="0"/>
        <v>55373893.167999998</v>
      </c>
      <c r="G34" s="22">
        <f t="shared" si="0"/>
        <v>1158810.835</v>
      </c>
      <c r="H34" s="22">
        <f t="shared" si="0"/>
        <v>73402550.089000002</v>
      </c>
      <c r="J34" s="69">
        <v>2018</v>
      </c>
      <c r="K34" s="22">
        <v>136094933.64800003</v>
      </c>
      <c r="L34" s="22">
        <v>31868359.664999999</v>
      </c>
      <c r="M34" s="22">
        <v>2444696.5260000005</v>
      </c>
      <c r="N34" s="22">
        <v>925340231.57000005</v>
      </c>
      <c r="O34" s="22">
        <v>11253829.346999999</v>
      </c>
      <c r="P34" s="22">
        <v>1107002050.756</v>
      </c>
    </row>
    <row r="35" spans="2:18" x14ac:dyDescent="0.45">
      <c r="B35" s="69">
        <v>2019</v>
      </c>
      <c r="C35" s="22">
        <f t="shared" si="0"/>
        <v>8435602.2939999998</v>
      </c>
      <c r="D35" s="22">
        <f t="shared" si="0"/>
        <v>907388.29200000013</v>
      </c>
      <c r="E35" s="22">
        <f t="shared" si="0"/>
        <v>112121.27499999999</v>
      </c>
      <c r="F35" s="22">
        <f t="shared" si="0"/>
        <v>51336912.295000009</v>
      </c>
      <c r="G35" s="22">
        <f t="shared" si="0"/>
        <v>1005428.9519999999</v>
      </c>
      <c r="H35" s="22">
        <f t="shared" si="0"/>
        <v>61797453.10800001</v>
      </c>
      <c r="J35" s="69">
        <v>2019</v>
      </c>
      <c r="K35" s="22">
        <v>79996795.274999991</v>
      </c>
      <c r="L35" s="22">
        <v>14683514.950999998</v>
      </c>
      <c r="M35" s="22">
        <v>1384489.625</v>
      </c>
      <c r="N35" s="22">
        <v>862334690.61900008</v>
      </c>
      <c r="O35" s="22">
        <v>9742043.2710000016</v>
      </c>
      <c r="P35" s="22">
        <v>968141533.74100006</v>
      </c>
    </row>
    <row r="36" spans="2:18" x14ac:dyDescent="0.45">
      <c r="B36" s="69">
        <v>2020</v>
      </c>
      <c r="C36" s="22">
        <f t="shared" si="0"/>
        <v>6323826.1560000004</v>
      </c>
      <c r="D36" s="22">
        <f t="shared" si="0"/>
        <v>425837.94900000002</v>
      </c>
      <c r="E36" s="22">
        <f t="shared" si="0"/>
        <v>242106.75</v>
      </c>
      <c r="F36" s="22">
        <f t="shared" si="0"/>
        <v>68997057.628999993</v>
      </c>
      <c r="G36" s="22">
        <f t="shared" si="0"/>
        <v>663030.75300000003</v>
      </c>
      <c r="H36" s="22">
        <f t="shared" si="0"/>
        <v>76651859.236999989</v>
      </c>
      <c r="J36" s="69">
        <v>2020</v>
      </c>
      <c r="K36" s="22">
        <v>61738042.273000002</v>
      </c>
      <c r="L36" s="22">
        <v>6644335.415</v>
      </c>
      <c r="M36" s="22">
        <v>3016300.0019999999</v>
      </c>
      <c r="N36" s="22">
        <v>1160499438.408</v>
      </c>
      <c r="O36" s="22">
        <v>6447465.9550000001</v>
      </c>
      <c r="P36" s="22">
        <v>1238345582.053</v>
      </c>
      <c r="R36" t="s">
        <v>307</v>
      </c>
    </row>
    <row r="37" spans="2:18" x14ac:dyDescent="0.45">
      <c r="B37" s="69">
        <v>2021</v>
      </c>
      <c r="C37" s="22">
        <f t="shared" si="0"/>
        <v>9498270.4619999994</v>
      </c>
      <c r="D37" s="22">
        <f t="shared" si="0"/>
        <v>408081.51199999999</v>
      </c>
      <c r="E37" s="22">
        <f t="shared" si="0"/>
        <v>222547.019</v>
      </c>
      <c r="F37" s="22">
        <f t="shared" si="0"/>
        <v>72364618.863000005</v>
      </c>
      <c r="G37" s="22">
        <f t="shared" si="0"/>
        <v>628951.79800000007</v>
      </c>
      <c r="H37" s="22">
        <f t="shared" si="0"/>
        <v>83122469.653999999</v>
      </c>
      <c r="J37" s="69">
        <v>2021</v>
      </c>
      <c r="K37" s="22">
        <v>92700414.26000002</v>
      </c>
      <c r="L37" s="22">
        <v>6247219.8739999998</v>
      </c>
      <c r="M37" s="22">
        <v>2950137.0989999999</v>
      </c>
      <c r="N37" s="22">
        <v>1216011492.8639998</v>
      </c>
      <c r="O37" s="22">
        <v>6013494.8230000008</v>
      </c>
      <c r="P37" s="22">
        <v>1323922758.9199998</v>
      </c>
      <c r="R37" t="s">
        <v>307</v>
      </c>
    </row>
    <row r="38" spans="2:18" x14ac:dyDescent="0.45">
      <c r="B38" s="69">
        <v>2022</v>
      </c>
      <c r="C38" s="22">
        <f t="shared" si="0"/>
        <v>6766792.4890000001</v>
      </c>
      <c r="D38" s="22">
        <f t="shared" si="0"/>
        <v>1334731.2660000001</v>
      </c>
      <c r="E38" s="22">
        <f t="shared" si="0"/>
        <v>234174.11000000002</v>
      </c>
      <c r="F38" s="22">
        <f t="shared" si="0"/>
        <v>77089507.51000002</v>
      </c>
      <c r="G38" s="22">
        <f t="shared" si="0"/>
        <v>527034.69400000002</v>
      </c>
      <c r="H38" s="22">
        <f t="shared" si="0"/>
        <v>85952240.069000021</v>
      </c>
      <c r="J38" s="69">
        <v>2022</v>
      </c>
      <c r="K38" s="22">
        <v>65966786.921000004</v>
      </c>
      <c r="L38" s="22">
        <v>17776839.126999997</v>
      </c>
      <c r="M38" s="22">
        <v>3175556.3160000001</v>
      </c>
      <c r="N38" s="22">
        <v>1291168736.7680001</v>
      </c>
      <c r="O38" s="22">
        <v>5038243.4760000007</v>
      </c>
      <c r="P38" s="22">
        <v>1383126162.6080003</v>
      </c>
      <c r="R38" t="s">
        <v>307</v>
      </c>
    </row>
    <row r="39" spans="2:18" x14ac:dyDescent="0.45">
      <c r="B39" s="69">
        <v>2023</v>
      </c>
      <c r="C39" s="22">
        <f t="shared" si="0"/>
        <v>2498349.2919999994</v>
      </c>
      <c r="D39" s="22">
        <f t="shared" si="0"/>
        <v>500171.76399999991</v>
      </c>
      <c r="E39" s="22">
        <f t="shared" si="0"/>
        <v>159147.55100000001</v>
      </c>
      <c r="F39" s="22">
        <f t="shared" si="0"/>
        <v>76076811.524000004</v>
      </c>
      <c r="G39" s="22">
        <f t="shared" si="0"/>
        <v>150572.34199999998</v>
      </c>
      <c r="H39" s="22">
        <f t="shared" si="0"/>
        <v>79385052.473000005</v>
      </c>
      <c r="J39" s="69">
        <v>2023</v>
      </c>
      <c r="K39" s="22">
        <v>24353851.056000002</v>
      </c>
      <c r="L39" s="22">
        <v>7198482.4390000002</v>
      </c>
      <c r="M39" s="22">
        <v>2162050.523</v>
      </c>
      <c r="N39" s="22">
        <v>1281878761.3669999</v>
      </c>
      <c r="O39" s="22">
        <v>1457070.199</v>
      </c>
      <c r="P39" s="22">
        <v>1317050215.5839996</v>
      </c>
      <c r="R39" t="s">
        <v>307</v>
      </c>
    </row>
    <row r="40" spans="2:18" x14ac:dyDescent="0.45">
      <c r="B40" s="9"/>
      <c r="C40" s="26"/>
      <c r="D40" s="26"/>
      <c r="E40" s="26"/>
      <c r="F40" s="26"/>
      <c r="G40" s="26"/>
      <c r="H40" s="26"/>
      <c r="J40" s="9"/>
      <c r="K40" s="26"/>
      <c r="L40" s="26"/>
      <c r="M40" s="26"/>
      <c r="N40" s="26"/>
      <c r="O40" s="26"/>
      <c r="P40" s="26"/>
    </row>
    <row r="41" spans="2:18" x14ac:dyDescent="0.45">
      <c r="B41" s="9"/>
      <c r="C41" s="26">
        <f>C39</f>
        <v>2498349.2919999994</v>
      </c>
      <c r="D41" s="26">
        <f>AVERAGE(D36,D37,D39)</f>
        <v>444697.07499999995</v>
      </c>
      <c r="E41" s="26">
        <f>AVERAGE(E37:E39)</f>
        <v>205289.56000000003</v>
      </c>
      <c r="F41" s="26">
        <f t="shared" ref="F41:G41" si="1">AVERAGE(F37:F39)</f>
        <v>75176979.29900001</v>
      </c>
      <c r="G41" s="26">
        <f t="shared" si="1"/>
        <v>435519.61133333336</v>
      </c>
      <c r="H41" s="26">
        <f>SUM(C41:G41)</f>
        <v>78760834.837333351</v>
      </c>
      <c r="J41" s="9"/>
      <c r="K41" s="26"/>
      <c r="L41" s="26"/>
      <c r="M41" s="26"/>
      <c r="N41" s="26"/>
      <c r="O41" s="26"/>
      <c r="P41" s="26"/>
    </row>
    <row r="42" spans="2:18" x14ac:dyDescent="0.45">
      <c r="B42" s="9"/>
      <c r="C42" s="26"/>
      <c r="D42" s="26"/>
      <c r="E42" s="26"/>
      <c r="F42" s="26"/>
      <c r="G42" s="26"/>
      <c r="H42" s="26"/>
      <c r="J42" s="9"/>
      <c r="K42" s="26"/>
      <c r="L42" s="26"/>
      <c r="M42" s="26"/>
      <c r="N42" s="26"/>
      <c r="O42" s="26"/>
      <c r="P42" s="26"/>
    </row>
    <row r="43" spans="2:18" x14ac:dyDescent="0.45">
      <c r="B43" s="9"/>
      <c r="C43" s="26"/>
      <c r="D43" s="26"/>
      <c r="E43" s="26"/>
      <c r="F43" s="26"/>
      <c r="G43" s="26"/>
      <c r="H43" s="26"/>
      <c r="J43" s="9"/>
      <c r="K43" s="26"/>
      <c r="L43" s="26"/>
      <c r="M43" s="26"/>
      <c r="N43" s="26"/>
      <c r="O43" s="26"/>
      <c r="P43" s="26"/>
    </row>
    <row r="44" spans="2:18" x14ac:dyDescent="0.45">
      <c r="B44" s="9"/>
      <c r="C44" s="26"/>
      <c r="D44" s="26"/>
      <c r="E44" s="26"/>
      <c r="F44" s="26"/>
      <c r="G44" s="26"/>
      <c r="H44" s="26"/>
      <c r="J44" s="9"/>
      <c r="K44" s="26"/>
      <c r="L44" s="26"/>
      <c r="M44" s="26"/>
      <c r="N44" s="26"/>
      <c r="O44" s="26"/>
      <c r="P44" s="26"/>
    </row>
    <row r="45" spans="2:18" x14ac:dyDescent="0.45">
      <c r="B45" s="9"/>
      <c r="C45" s="26"/>
      <c r="D45" s="26"/>
      <c r="E45" s="26"/>
      <c r="F45" s="26"/>
      <c r="G45" s="26"/>
      <c r="H45" s="26"/>
      <c r="J45" s="9"/>
      <c r="K45" s="26"/>
      <c r="L45" s="26"/>
      <c r="M45" s="26"/>
      <c r="N45" s="26"/>
      <c r="O45" s="26"/>
      <c r="P45" s="26"/>
    </row>
    <row r="47" spans="2:18" x14ac:dyDescent="0.45">
      <c r="B47" s="9" t="s">
        <v>308</v>
      </c>
    </row>
    <row r="49" spans="2:8" x14ac:dyDescent="0.45">
      <c r="B49" s="2"/>
      <c r="C49" s="34" t="s">
        <v>298</v>
      </c>
      <c r="D49" s="34" t="s">
        <v>299</v>
      </c>
      <c r="E49" s="34" t="s">
        <v>300</v>
      </c>
      <c r="F49" s="34" t="s">
        <v>301</v>
      </c>
      <c r="G49" s="34" t="s">
        <v>302</v>
      </c>
      <c r="H49" s="34" t="s">
        <v>42</v>
      </c>
    </row>
    <row r="50" spans="2:8" x14ac:dyDescent="0.45">
      <c r="B50" s="69">
        <v>2009</v>
      </c>
      <c r="C50" s="22">
        <v>57179173.233000003</v>
      </c>
      <c r="D50" s="22">
        <v>6509703.2919999985</v>
      </c>
      <c r="E50" s="22">
        <v>1275500.4399999997</v>
      </c>
      <c r="F50" s="22">
        <v>41624004.685000002</v>
      </c>
      <c r="G50" s="22">
        <v>935968.83400000003</v>
      </c>
      <c r="H50" s="22">
        <v>107524350.48400001</v>
      </c>
    </row>
    <row r="51" spans="2:8" x14ac:dyDescent="0.45">
      <c r="B51" s="69">
        <v>2010</v>
      </c>
      <c r="C51" s="22">
        <v>59630910.501999997</v>
      </c>
      <c r="D51" s="22">
        <v>7976029.7339999992</v>
      </c>
      <c r="E51" s="22">
        <v>431673.65600000008</v>
      </c>
      <c r="F51" s="22">
        <v>48597290.967999995</v>
      </c>
      <c r="G51" s="22">
        <v>899087.78500000003</v>
      </c>
      <c r="H51" s="22">
        <v>117534992.645</v>
      </c>
    </row>
    <row r="52" spans="2:8" x14ac:dyDescent="0.45">
      <c r="B52" s="69">
        <v>2011</v>
      </c>
      <c r="C52" s="22">
        <v>43825290.988999993</v>
      </c>
      <c r="D52" s="22">
        <v>4973158.568</v>
      </c>
      <c r="E52" s="22">
        <v>218447.89600000001</v>
      </c>
      <c r="F52" s="22">
        <v>53405567.173999995</v>
      </c>
      <c r="G52" s="22">
        <v>1583182.7169999999</v>
      </c>
      <c r="H52" s="22">
        <v>104005647.34399998</v>
      </c>
    </row>
    <row r="53" spans="2:8" x14ac:dyDescent="0.45">
      <c r="B53" s="69">
        <v>2012</v>
      </c>
      <c r="C53" s="22">
        <v>29079810.444999997</v>
      </c>
      <c r="D53" s="22">
        <v>6765424.0180000002</v>
      </c>
      <c r="E53" s="22">
        <v>196040.36399999997</v>
      </c>
      <c r="F53" s="22">
        <v>57126080.35400001</v>
      </c>
      <c r="G53" s="22">
        <v>1701751.781</v>
      </c>
      <c r="H53" s="22">
        <v>94869106.962000012</v>
      </c>
    </row>
    <row r="54" spans="2:8" x14ac:dyDescent="0.45">
      <c r="B54" s="69">
        <v>2013</v>
      </c>
      <c r="C54" s="22">
        <v>31755977.228</v>
      </c>
      <c r="D54" s="22">
        <v>4841711.5909999991</v>
      </c>
      <c r="E54" s="22">
        <v>253712.79399999994</v>
      </c>
      <c r="F54" s="22">
        <v>50624565.972000003</v>
      </c>
      <c r="G54" s="22">
        <v>693705.03099999996</v>
      </c>
      <c r="H54" s="22">
        <v>88169672.616000012</v>
      </c>
    </row>
    <row r="55" spans="2:8" x14ac:dyDescent="0.45">
      <c r="B55" s="69">
        <v>2014</v>
      </c>
      <c r="C55" s="22">
        <v>31047931.704999998</v>
      </c>
      <c r="D55" s="22">
        <v>5270099.3719999995</v>
      </c>
      <c r="E55" s="22">
        <v>267119.85899999994</v>
      </c>
      <c r="F55" s="22">
        <v>50319682.428999998</v>
      </c>
      <c r="G55" s="22">
        <v>1292852.4170000001</v>
      </c>
      <c r="H55" s="22">
        <v>88197685.78199999</v>
      </c>
    </row>
    <row r="56" spans="2:8" x14ac:dyDescent="0.45">
      <c r="B56" s="69">
        <v>2015</v>
      </c>
      <c r="C56" s="22">
        <v>23324774.780000001</v>
      </c>
      <c r="D56" s="22">
        <v>5323396.2510000002</v>
      </c>
      <c r="E56" s="22">
        <v>166555.05800000002</v>
      </c>
      <c r="F56" s="22">
        <v>54723206.747000001</v>
      </c>
      <c r="G56" s="22">
        <v>1231532.6669999999</v>
      </c>
      <c r="H56" s="22">
        <v>84769465.502999991</v>
      </c>
    </row>
    <row r="57" spans="2:8" x14ac:dyDescent="0.45">
      <c r="B57" s="69">
        <v>2016</v>
      </c>
      <c r="C57" s="22">
        <v>20961793.222000003</v>
      </c>
      <c r="D57" s="22">
        <v>2440790.7590000001</v>
      </c>
      <c r="E57" s="22">
        <v>172280.27799999996</v>
      </c>
      <c r="F57" s="22">
        <v>55883008.186999999</v>
      </c>
      <c r="G57" s="22">
        <v>1202626.2870000002</v>
      </c>
      <c r="H57" s="22">
        <v>80660498.73300001</v>
      </c>
    </row>
    <row r="58" spans="2:8" x14ac:dyDescent="0.45">
      <c r="B58" s="69">
        <v>2017</v>
      </c>
      <c r="C58" s="22">
        <v>13566687.363</v>
      </c>
      <c r="D58" s="22">
        <v>1256674.0329999998</v>
      </c>
      <c r="E58" s="22">
        <v>112345.70600000001</v>
      </c>
      <c r="F58" s="22">
        <v>50152104.184999995</v>
      </c>
      <c r="G58" s="22">
        <v>1154711.8319999999</v>
      </c>
      <c r="H58" s="22">
        <v>66242523.118999995</v>
      </c>
    </row>
    <row r="59" spans="2:8" x14ac:dyDescent="0.45">
      <c r="B59" s="69">
        <v>2018</v>
      </c>
      <c r="C59" s="22">
        <v>14519823.156000001</v>
      </c>
      <c r="D59" s="22">
        <v>2151926.0530000003</v>
      </c>
      <c r="E59" s="22">
        <v>198096.87699999998</v>
      </c>
      <c r="F59" s="22">
        <v>55373893.167999998</v>
      </c>
      <c r="G59" s="22">
        <v>1158810.835</v>
      </c>
      <c r="H59" s="22">
        <v>73402550.089000002</v>
      </c>
    </row>
    <row r="60" spans="2:8" x14ac:dyDescent="0.45">
      <c r="B60" s="69">
        <v>2019</v>
      </c>
      <c r="C60" s="22">
        <v>8435602.2939999998</v>
      </c>
      <c r="D60" s="22">
        <v>907388.29200000013</v>
      </c>
      <c r="E60" s="22">
        <v>112121.27499999999</v>
      </c>
      <c r="F60" s="22">
        <v>51336912.295000009</v>
      </c>
      <c r="G60" s="22">
        <v>1005428.9519999999</v>
      </c>
      <c r="H60" s="22">
        <v>61797453.10800001</v>
      </c>
    </row>
    <row r="61" spans="2:8" x14ac:dyDescent="0.45">
      <c r="B61" s="69">
        <v>2020</v>
      </c>
      <c r="C61" s="22">
        <v>4849387.9000000004</v>
      </c>
      <c r="D61" s="22">
        <v>425837.94900000002</v>
      </c>
      <c r="E61" s="22">
        <v>237378.35</v>
      </c>
      <c r="F61" s="22">
        <v>55592533.590999991</v>
      </c>
      <c r="G61" s="22">
        <v>663030.75300000003</v>
      </c>
      <c r="H61" s="22">
        <v>61768168.54299999</v>
      </c>
    </row>
    <row r="62" spans="2:8" x14ac:dyDescent="0.45">
      <c r="B62" s="69">
        <v>2021</v>
      </c>
      <c r="C62" s="22">
        <v>8002443.0349999992</v>
      </c>
      <c r="D62" s="22">
        <v>408081.51199999999</v>
      </c>
      <c r="E62" s="22">
        <v>215112.21900000001</v>
      </c>
      <c r="F62" s="22">
        <v>59248161.916000009</v>
      </c>
      <c r="G62" s="22">
        <v>628951.79800000007</v>
      </c>
      <c r="H62" s="22">
        <v>68502750.480000004</v>
      </c>
    </row>
    <row r="63" spans="2:8" x14ac:dyDescent="0.45">
      <c r="B63" s="69">
        <v>2022</v>
      </c>
      <c r="C63" s="22">
        <v>6029954.8160000006</v>
      </c>
      <c r="D63" s="22">
        <v>1334731.2660000001</v>
      </c>
      <c r="E63" s="22">
        <v>228039.31000000003</v>
      </c>
      <c r="F63" s="22">
        <v>62180587.080000013</v>
      </c>
      <c r="G63" s="22">
        <v>527034.69400000002</v>
      </c>
      <c r="H63" s="22">
        <v>70300347.166000023</v>
      </c>
    </row>
    <row r="64" spans="2:8" x14ac:dyDescent="0.45">
      <c r="B64" s="69">
        <v>2023</v>
      </c>
      <c r="C64" s="22">
        <v>2498349.2919999994</v>
      </c>
      <c r="D64" s="22">
        <v>500171.76399999991</v>
      </c>
      <c r="E64" s="22">
        <v>155967.05100000001</v>
      </c>
      <c r="F64" s="22">
        <v>61387253.536000006</v>
      </c>
      <c r="G64" s="22">
        <v>150572.34199999998</v>
      </c>
      <c r="H64" s="22">
        <v>64692313.985000007</v>
      </c>
    </row>
    <row r="67" spans="2:8" x14ac:dyDescent="0.45">
      <c r="B67" s="9" t="s">
        <v>303</v>
      </c>
    </row>
    <row r="68" spans="2:8" x14ac:dyDescent="0.45">
      <c r="B68" s="9" t="s">
        <v>304</v>
      </c>
      <c r="H68" t="s">
        <v>305</v>
      </c>
    </row>
    <row r="70" spans="2:8" x14ac:dyDescent="0.45">
      <c r="B70" s="2"/>
      <c r="C70" s="34" t="s">
        <v>298</v>
      </c>
      <c r="D70" s="34" t="s">
        <v>299</v>
      </c>
      <c r="E70" s="34" t="s">
        <v>300</v>
      </c>
      <c r="F70" s="34" t="s">
        <v>301</v>
      </c>
      <c r="G70" s="34" t="s">
        <v>302</v>
      </c>
      <c r="H70" s="34" t="s">
        <v>42</v>
      </c>
    </row>
    <row r="71" spans="2:8" x14ac:dyDescent="0.45">
      <c r="B71" s="69">
        <v>2009</v>
      </c>
      <c r="C71" s="22">
        <v>0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</row>
    <row r="72" spans="2:8" x14ac:dyDescent="0.45">
      <c r="B72" s="69">
        <v>2010</v>
      </c>
      <c r="C72" s="22">
        <v>0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</row>
    <row r="73" spans="2:8" x14ac:dyDescent="0.45">
      <c r="B73" s="69">
        <v>2011</v>
      </c>
      <c r="C73" s="22">
        <v>0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</row>
    <row r="74" spans="2:8" x14ac:dyDescent="0.45">
      <c r="B74" s="69">
        <v>2012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</row>
    <row r="75" spans="2:8" x14ac:dyDescent="0.45">
      <c r="B75" s="69">
        <v>2013</v>
      </c>
      <c r="C75" s="22">
        <v>0</v>
      </c>
      <c r="D75" s="22">
        <v>0</v>
      </c>
      <c r="E75" s="22">
        <v>0</v>
      </c>
      <c r="F75" s="22">
        <v>0</v>
      </c>
      <c r="G75" s="22">
        <v>0</v>
      </c>
      <c r="H75" s="22">
        <v>0</v>
      </c>
    </row>
    <row r="76" spans="2:8" x14ac:dyDescent="0.45">
      <c r="B76" s="69">
        <v>2014</v>
      </c>
      <c r="C76" s="22">
        <v>0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</row>
    <row r="77" spans="2:8" x14ac:dyDescent="0.45">
      <c r="B77" s="69">
        <v>2015</v>
      </c>
      <c r="C77" s="22">
        <v>0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</row>
    <row r="78" spans="2:8" x14ac:dyDescent="0.45">
      <c r="B78" s="69">
        <v>2016</v>
      </c>
      <c r="C78" s="22">
        <v>0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</row>
    <row r="79" spans="2:8" x14ac:dyDescent="0.45">
      <c r="B79" s="69">
        <v>2017</v>
      </c>
      <c r="C79" s="22">
        <v>0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</row>
    <row r="80" spans="2:8" x14ac:dyDescent="0.45">
      <c r="B80" s="69">
        <v>2018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</row>
    <row r="81" spans="2:8" x14ac:dyDescent="0.45">
      <c r="B81" s="69">
        <v>2019</v>
      </c>
      <c r="C81" s="22">
        <v>0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</row>
    <row r="82" spans="2:8" x14ac:dyDescent="0.45">
      <c r="B82" s="69">
        <v>2020</v>
      </c>
      <c r="C82" s="22">
        <v>0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</row>
    <row r="83" spans="2:8" x14ac:dyDescent="0.45">
      <c r="B83" s="69">
        <v>2021</v>
      </c>
      <c r="C83" s="22">
        <v>3295773.7630000003</v>
      </c>
      <c r="D83" s="22">
        <v>48438.667000000001</v>
      </c>
      <c r="E83" s="22">
        <v>32236.456999999999</v>
      </c>
      <c r="F83" s="22">
        <v>23222937.150999997</v>
      </c>
      <c r="G83" s="22">
        <v>0</v>
      </c>
      <c r="H83" s="22">
        <v>26599386.037999995</v>
      </c>
    </row>
    <row r="84" spans="2:8" x14ac:dyDescent="0.45">
      <c r="B84" s="69">
        <v>2022</v>
      </c>
      <c r="C84" s="22">
        <v>3774034.2790000001</v>
      </c>
      <c r="D84" s="22">
        <v>34294.608999999997</v>
      </c>
      <c r="E84" s="22">
        <v>50265.690999999999</v>
      </c>
      <c r="F84" s="22">
        <v>21339333.027999997</v>
      </c>
      <c r="G84" s="22">
        <v>0</v>
      </c>
      <c r="H84" s="22">
        <v>25197927.606999997</v>
      </c>
    </row>
    <row r="85" spans="2:8" x14ac:dyDescent="0.45">
      <c r="B85" s="69">
        <v>2023</v>
      </c>
      <c r="C85" s="22">
        <v>1728556.209</v>
      </c>
      <c r="D85" s="22">
        <v>1624.5889999999999</v>
      </c>
      <c r="E85" s="22">
        <v>24264.737000000001</v>
      </c>
      <c r="F85" s="22">
        <v>21835442.220000006</v>
      </c>
      <c r="G85" s="22">
        <v>0</v>
      </c>
      <c r="H85" s="22">
        <v>23589887.755000006</v>
      </c>
    </row>
    <row r="87" spans="2:8" x14ac:dyDescent="0.45">
      <c r="B87" s="9" t="s">
        <v>306</v>
      </c>
      <c r="H87" t="s">
        <v>307</v>
      </c>
    </row>
    <row r="89" spans="2:8" x14ac:dyDescent="0.45">
      <c r="B89" s="2"/>
      <c r="C89" s="34" t="s">
        <v>298</v>
      </c>
      <c r="D89" s="34" t="s">
        <v>299</v>
      </c>
      <c r="E89" s="34" t="s">
        <v>300</v>
      </c>
      <c r="F89" s="34" t="s">
        <v>301</v>
      </c>
      <c r="G89" s="34" t="s">
        <v>302</v>
      </c>
      <c r="H89" s="34" t="s">
        <v>42</v>
      </c>
    </row>
    <row r="90" spans="2:8" x14ac:dyDescent="0.45">
      <c r="B90" s="69">
        <v>2009</v>
      </c>
      <c r="C90" s="22">
        <v>6627331.618999999</v>
      </c>
      <c r="D90" s="22">
        <v>57358.566000000006</v>
      </c>
      <c r="E90" s="22">
        <v>16451.8</v>
      </c>
      <c r="F90" s="22">
        <v>9658301.0759999994</v>
      </c>
      <c r="G90" s="22">
        <v>0</v>
      </c>
      <c r="H90" s="22">
        <v>16359443.060999997</v>
      </c>
    </row>
    <row r="91" spans="2:8" x14ac:dyDescent="0.45">
      <c r="B91" s="69">
        <v>2010</v>
      </c>
      <c r="C91" s="22">
        <v>8134424.8690000009</v>
      </c>
      <c r="D91" s="22">
        <v>96362.568999999989</v>
      </c>
      <c r="E91" s="22">
        <v>37601.30000000001</v>
      </c>
      <c r="F91" s="22">
        <v>11576438.403000001</v>
      </c>
      <c r="G91" s="22">
        <v>0</v>
      </c>
      <c r="H91" s="22">
        <v>19844827.141000003</v>
      </c>
    </row>
    <row r="92" spans="2:8" x14ac:dyDescent="0.45">
      <c r="B92" s="69">
        <v>2011</v>
      </c>
      <c r="C92" s="22">
        <v>5864396.3739999998</v>
      </c>
      <c r="D92" s="22">
        <v>102908.59599999999</v>
      </c>
      <c r="E92" s="22">
        <v>30681.100000000002</v>
      </c>
      <c r="F92" s="22">
        <v>11563818.375000002</v>
      </c>
      <c r="G92" s="22">
        <v>0</v>
      </c>
      <c r="H92" s="22">
        <v>17561804.445</v>
      </c>
    </row>
    <row r="93" spans="2:8" x14ac:dyDescent="0.45">
      <c r="B93" s="69">
        <v>2012</v>
      </c>
      <c r="C93" s="22">
        <v>0</v>
      </c>
      <c r="D93" s="22">
        <v>0</v>
      </c>
      <c r="E93" s="22">
        <v>0</v>
      </c>
      <c r="F93" s="22">
        <v>0</v>
      </c>
      <c r="G93" s="22">
        <v>0</v>
      </c>
      <c r="H93" s="22">
        <v>0</v>
      </c>
    </row>
    <row r="94" spans="2:8" x14ac:dyDescent="0.45">
      <c r="B94" s="69">
        <v>2013</v>
      </c>
      <c r="C94" s="22">
        <v>0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</row>
    <row r="95" spans="2:8" x14ac:dyDescent="0.45">
      <c r="B95" s="69">
        <v>2014</v>
      </c>
      <c r="C95" s="22">
        <v>0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</row>
    <row r="96" spans="2:8" x14ac:dyDescent="0.45">
      <c r="B96" s="69">
        <v>2015</v>
      </c>
      <c r="C96" s="22">
        <v>0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</row>
    <row r="97" spans="2:8" x14ac:dyDescent="0.45">
      <c r="B97" s="69">
        <v>2016</v>
      </c>
      <c r="C97" s="22">
        <v>0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</row>
    <row r="98" spans="2:8" x14ac:dyDescent="0.45">
      <c r="B98" s="69">
        <v>2017</v>
      </c>
      <c r="C98" s="22">
        <v>0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</row>
    <row r="99" spans="2:8" x14ac:dyDescent="0.45">
      <c r="B99" s="69">
        <v>2018</v>
      </c>
      <c r="C99" s="22">
        <v>0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</row>
    <row r="100" spans="2:8" x14ac:dyDescent="0.45">
      <c r="B100" s="69">
        <v>2019</v>
      </c>
      <c r="C100" s="22">
        <v>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</row>
    <row r="101" spans="2:8" x14ac:dyDescent="0.45">
      <c r="B101" s="69">
        <v>2020</v>
      </c>
      <c r="C101" s="22">
        <v>1474438.2560000001</v>
      </c>
      <c r="D101" s="22">
        <v>0</v>
      </c>
      <c r="E101" s="22">
        <v>4728.3999999999996</v>
      </c>
      <c r="F101" s="22">
        <v>13404524.037999999</v>
      </c>
      <c r="G101" s="22">
        <v>0</v>
      </c>
      <c r="H101" s="22">
        <v>14883690.693999998</v>
      </c>
    </row>
    <row r="102" spans="2:8" x14ac:dyDescent="0.45">
      <c r="B102" s="69">
        <v>2021</v>
      </c>
      <c r="C102" s="22">
        <v>1495827.4270000001</v>
      </c>
      <c r="D102" s="22">
        <v>0</v>
      </c>
      <c r="E102" s="22">
        <v>7434.8</v>
      </c>
      <c r="F102" s="22">
        <v>13116456.946999995</v>
      </c>
      <c r="G102" s="22">
        <v>0</v>
      </c>
      <c r="H102" s="22">
        <v>14619719.173999995</v>
      </c>
    </row>
    <row r="103" spans="2:8" x14ac:dyDescent="0.45">
      <c r="B103" s="69">
        <v>2022</v>
      </c>
      <c r="C103" s="22">
        <v>736837.67299999995</v>
      </c>
      <c r="D103" s="22">
        <v>0</v>
      </c>
      <c r="E103" s="22">
        <v>6134.8</v>
      </c>
      <c r="F103" s="22">
        <v>14908920.430000002</v>
      </c>
      <c r="G103" s="22">
        <v>0</v>
      </c>
      <c r="H103" s="22">
        <v>15651892.903000001</v>
      </c>
    </row>
    <row r="104" spans="2:8" x14ac:dyDescent="0.45">
      <c r="B104" s="69">
        <v>2023</v>
      </c>
      <c r="C104" s="22">
        <v>0</v>
      </c>
      <c r="D104" s="22">
        <v>0</v>
      </c>
      <c r="E104" s="22">
        <v>3180.5</v>
      </c>
      <c r="F104" s="22">
        <v>14689557.988000004</v>
      </c>
      <c r="G104" s="22">
        <v>0</v>
      </c>
      <c r="H104" s="22">
        <v>14692738.488000004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86FBF-4DB6-494C-9F51-A7380557473A}">
  <dimension ref="B2:K22"/>
  <sheetViews>
    <sheetView workbookViewId="0">
      <selection activeCell="I20" sqref="I20"/>
    </sheetView>
  </sheetViews>
  <sheetFormatPr defaultRowHeight="14.25" x14ac:dyDescent="0.45"/>
  <cols>
    <col min="2" max="2" width="4.73046875" bestFit="1" customWidth="1"/>
    <col min="3" max="3" width="4.19921875" bestFit="1" customWidth="1"/>
    <col min="4" max="4" width="10.33203125" bestFit="1" customWidth="1"/>
    <col min="5" max="5" width="8.3984375" bestFit="1" customWidth="1"/>
    <col min="6" max="6" width="10.1328125" bestFit="1" customWidth="1"/>
    <col min="7" max="7" width="5.46484375" bestFit="1" customWidth="1"/>
    <col min="8" max="8" width="5.19921875" bestFit="1" customWidth="1"/>
    <col min="9" max="9" width="11.3984375" bestFit="1" customWidth="1"/>
    <col min="10" max="10" width="15.46484375" bestFit="1" customWidth="1"/>
    <col min="11" max="11" width="18.265625" bestFit="1" customWidth="1"/>
  </cols>
  <sheetData>
    <row r="2" spans="2:11" x14ac:dyDescent="0.45">
      <c r="B2" t="s">
        <v>411</v>
      </c>
    </row>
    <row r="3" spans="2:11" x14ac:dyDescent="0.45">
      <c r="I3" s="15" t="s">
        <v>17</v>
      </c>
      <c r="J3" s="15" t="s">
        <v>183</v>
      </c>
      <c r="K3" s="15" t="s">
        <v>286</v>
      </c>
    </row>
    <row r="4" spans="2:11" x14ac:dyDescent="0.45">
      <c r="B4" s="2"/>
      <c r="C4" s="34" t="s">
        <v>298</v>
      </c>
      <c r="D4" s="34" t="s">
        <v>299</v>
      </c>
      <c r="E4" s="34" t="s">
        <v>300</v>
      </c>
      <c r="F4" s="34" t="s">
        <v>301</v>
      </c>
      <c r="G4" s="34" t="s">
        <v>302</v>
      </c>
      <c r="H4" s="34" t="s">
        <v>42</v>
      </c>
      <c r="I4" s="19" t="s">
        <v>289</v>
      </c>
      <c r="J4" s="19" t="s">
        <v>18</v>
      </c>
      <c r="K4" s="19" t="s">
        <v>290</v>
      </c>
    </row>
    <row r="5" spans="2:11" hidden="1" x14ac:dyDescent="0.45">
      <c r="B5" s="69">
        <v>2009</v>
      </c>
      <c r="C5" s="98">
        <f>Emissions!C25/1000000</f>
        <v>63.806504851999996</v>
      </c>
      <c r="D5" s="98">
        <f>Emissions!D25/1000000</f>
        <v>6.567061857999998</v>
      </c>
      <c r="E5" s="98">
        <f>Emissions!E25/1000000</f>
        <v>1.2919522399999999</v>
      </c>
      <c r="F5" s="98">
        <f>Emissions!F25/1000000</f>
        <v>51.282305761000003</v>
      </c>
      <c r="G5" s="98">
        <f>Emissions!G25/1000000</f>
        <v>0.93596883400000008</v>
      </c>
      <c r="H5" s="98">
        <f t="shared" ref="H5:H19" si="0">SUM(C5:G5)</f>
        <v>123.88379354499999</v>
      </c>
    </row>
    <row r="6" spans="2:11" hidden="1" x14ac:dyDescent="0.45">
      <c r="B6" s="69">
        <v>2010</v>
      </c>
      <c r="C6" s="98">
        <f>Emissions!C26/1000000</f>
        <v>67.765335370999992</v>
      </c>
      <c r="D6" s="98">
        <f>Emissions!D26/1000000</f>
        <v>8.0723923029999991</v>
      </c>
      <c r="E6" s="98">
        <f>Emissions!E26/1000000</f>
        <v>0.46927495600000008</v>
      </c>
      <c r="F6" s="98">
        <f>Emissions!F26/1000000</f>
        <v>60.173729370999993</v>
      </c>
      <c r="G6" s="98">
        <f>Emissions!G26/1000000</f>
        <v>0.89908778500000008</v>
      </c>
      <c r="H6" s="98">
        <f t="shared" si="0"/>
        <v>137.37981978599998</v>
      </c>
    </row>
    <row r="7" spans="2:11" hidden="1" x14ac:dyDescent="0.45">
      <c r="B7" s="69">
        <v>2011</v>
      </c>
      <c r="C7" s="98">
        <f>Emissions!C27/1000000</f>
        <v>49.68968736299999</v>
      </c>
      <c r="D7" s="98">
        <f>Emissions!D27/1000000</f>
        <v>5.0760671639999995</v>
      </c>
      <c r="E7" s="98">
        <f>Emissions!E27/1000000</f>
        <v>0.24912899600000002</v>
      </c>
      <c r="F7" s="98">
        <f>Emissions!F27/1000000</f>
        <v>64.969385548999995</v>
      </c>
      <c r="G7" s="98">
        <f>Emissions!G27/1000000</f>
        <v>1.5831827169999999</v>
      </c>
      <c r="H7" s="98">
        <f t="shared" si="0"/>
        <v>121.56745178899999</v>
      </c>
    </row>
    <row r="8" spans="2:11" hidden="1" x14ac:dyDescent="0.45">
      <c r="B8" s="69">
        <v>2012</v>
      </c>
      <c r="C8" s="98">
        <f>Emissions!C28/1000000</f>
        <v>29.079810444999996</v>
      </c>
      <c r="D8" s="98">
        <f>Emissions!D28/1000000</f>
        <v>6.765424018</v>
      </c>
      <c r="E8" s="98">
        <f>Emissions!E28/1000000</f>
        <v>0.19604036399999997</v>
      </c>
      <c r="F8" s="98">
        <f>Emissions!F28/1000000</f>
        <v>57.12608035400001</v>
      </c>
      <c r="G8" s="98">
        <f>Emissions!G28/1000000</f>
        <v>1.701751781</v>
      </c>
      <c r="H8" s="98">
        <f t="shared" si="0"/>
        <v>94.869106962000004</v>
      </c>
    </row>
    <row r="9" spans="2:11" hidden="1" x14ac:dyDescent="0.45">
      <c r="B9" s="69">
        <v>2013</v>
      </c>
      <c r="C9" s="98">
        <f>Emissions!C29/1000000</f>
        <v>31.755977227999999</v>
      </c>
      <c r="D9" s="98">
        <f>Emissions!D29/1000000</f>
        <v>4.8417115909999993</v>
      </c>
      <c r="E9" s="98">
        <f>Emissions!E29/1000000</f>
        <v>0.25371279399999996</v>
      </c>
      <c r="F9" s="98">
        <f>Emissions!F29/1000000</f>
        <v>50.624565972000006</v>
      </c>
      <c r="G9" s="98">
        <f>Emissions!G29/1000000</f>
        <v>0.69370503099999992</v>
      </c>
      <c r="H9" s="98">
        <f t="shared" si="0"/>
        <v>88.169672616</v>
      </c>
    </row>
    <row r="10" spans="2:11" hidden="1" x14ac:dyDescent="0.45">
      <c r="B10" s="69">
        <v>2014</v>
      </c>
      <c r="C10" s="98">
        <f>Emissions!C30/1000000</f>
        <v>31.047931705</v>
      </c>
      <c r="D10" s="98">
        <f>Emissions!D30/1000000</f>
        <v>5.2700993719999998</v>
      </c>
      <c r="E10" s="98">
        <f>Emissions!E30/1000000</f>
        <v>0.26711985899999996</v>
      </c>
      <c r="F10" s="98">
        <f>Emissions!F30/1000000</f>
        <v>50.319682428999997</v>
      </c>
      <c r="G10" s="98">
        <f>Emissions!G30/1000000</f>
        <v>1.2928524170000002</v>
      </c>
      <c r="H10" s="98">
        <f t="shared" si="0"/>
        <v>88.197685782000008</v>
      </c>
    </row>
    <row r="11" spans="2:11" x14ac:dyDescent="0.45">
      <c r="B11" s="69">
        <v>2015</v>
      </c>
      <c r="C11" s="98">
        <f>Emissions!C31/1000000</f>
        <v>23.324774780000002</v>
      </c>
      <c r="D11" s="98">
        <f>Emissions!D31/1000000</f>
        <v>5.3233962510000001</v>
      </c>
      <c r="E11" s="98">
        <f>Emissions!E31/1000000</f>
        <v>0.16655505800000001</v>
      </c>
      <c r="F11" s="98">
        <f>Emissions!F31/1000000</f>
        <v>54.723206746999999</v>
      </c>
      <c r="G11" s="98">
        <f>Emissions!G31/1000000</f>
        <v>1.231532667</v>
      </c>
      <c r="H11" s="98">
        <f t="shared" si="0"/>
        <v>84.769465503000006</v>
      </c>
      <c r="I11" s="100">
        <f>Tracking!N21</f>
        <v>125</v>
      </c>
      <c r="J11" s="100">
        <f>Tracking!O21</f>
        <v>44</v>
      </c>
      <c r="K11" s="100">
        <f>Tracking!P21</f>
        <v>59</v>
      </c>
    </row>
    <row r="12" spans="2:11" x14ac:dyDescent="0.45">
      <c r="B12" s="69">
        <v>2016</v>
      </c>
      <c r="C12" s="98">
        <f>Emissions!C32/1000000</f>
        <v>20.961793222000004</v>
      </c>
      <c r="D12" s="98">
        <f>Emissions!D32/1000000</f>
        <v>2.440790759</v>
      </c>
      <c r="E12" s="98">
        <f>Emissions!E32/1000000</f>
        <v>0.17228027799999995</v>
      </c>
      <c r="F12" s="98">
        <f>Emissions!F32/1000000</f>
        <v>55.883008187000001</v>
      </c>
      <c r="G12" s="98">
        <f>Emissions!G32/1000000</f>
        <v>1.2026262870000002</v>
      </c>
      <c r="H12" s="98">
        <f t="shared" si="0"/>
        <v>80.660498733000011</v>
      </c>
      <c r="I12" s="100">
        <f>Tracking!N16</f>
        <v>234</v>
      </c>
      <c r="J12" s="100">
        <f>Tracking!O16</f>
        <v>142</v>
      </c>
      <c r="K12" s="100">
        <f>Tracking!P16</f>
        <v>144</v>
      </c>
    </row>
    <row r="13" spans="2:11" x14ac:dyDescent="0.45">
      <c r="B13" s="69">
        <v>2017</v>
      </c>
      <c r="C13" s="98">
        <f>Emissions!C33/1000000</f>
        <v>13.566687363</v>
      </c>
      <c r="D13" s="98">
        <f>Emissions!D33/1000000</f>
        <v>1.2566740329999999</v>
      </c>
      <c r="E13" s="98">
        <f>Emissions!E33/1000000</f>
        <v>0.112345706</v>
      </c>
      <c r="F13" s="98">
        <f>Emissions!F33/1000000</f>
        <v>50.152104184999992</v>
      </c>
      <c r="G13" s="98">
        <f>Emissions!G33/1000000</f>
        <v>1.1547118319999998</v>
      </c>
      <c r="H13" s="98">
        <f t="shared" si="0"/>
        <v>66.242523118999998</v>
      </c>
      <c r="I13" s="100">
        <f>Tracking!N20</f>
        <v>255</v>
      </c>
      <c r="J13" s="100">
        <f>Tracking!O20</f>
        <v>156</v>
      </c>
      <c r="K13" s="100">
        <f>Tracking!P20</f>
        <v>175</v>
      </c>
    </row>
    <row r="14" spans="2:11" x14ac:dyDescent="0.45">
      <c r="B14" s="69">
        <v>2018</v>
      </c>
      <c r="C14" s="98">
        <f>Emissions!C34/1000000</f>
        <v>14.519823156000001</v>
      </c>
      <c r="D14" s="98">
        <f>Emissions!D34/1000000</f>
        <v>2.1519260530000004</v>
      </c>
      <c r="E14" s="98">
        <f>Emissions!E34/1000000</f>
        <v>0.19809687699999998</v>
      </c>
      <c r="F14" s="98">
        <f>Emissions!F34/1000000</f>
        <v>55.373893167999995</v>
      </c>
      <c r="G14" s="98">
        <f>Emissions!G34/1000000</f>
        <v>1.1588108349999999</v>
      </c>
      <c r="H14" s="98">
        <f t="shared" si="0"/>
        <v>73.402550088999988</v>
      </c>
      <c r="I14" s="100">
        <f>Tracking!N24</f>
        <v>170</v>
      </c>
      <c r="J14" s="100">
        <f>Tracking!O24</f>
        <v>87</v>
      </c>
      <c r="K14" s="100">
        <f>Tracking!P24</f>
        <v>99</v>
      </c>
    </row>
    <row r="15" spans="2:11" x14ac:dyDescent="0.45">
      <c r="B15" s="69">
        <v>2019</v>
      </c>
      <c r="C15" s="98">
        <f>Emissions!C35/1000000</f>
        <v>8.4356022940000006</v>
      </c>
      <c r="D15" s="98">
        <f>Emissions!D35/1000000</f>
        <v>0.90738829200000015</v>
      </c>
      <c r="E15" s="98">
        <f>Emissions!E35/1000000</f>
        <v>0.11212127499999999</v>
      </c>
      <c r="F15" s="98">
        <f>Emissions!F35/1000000</f>
        <v>51.336912295000012</v>
      </c>
      <c r="G15" s="98">
        <f>Emissions!G35/1000000</f>
        <v>1.0054289519999999</v>
      </c>
      <c r="H15" s="98">
        <f t="shared" si="0"/>
        <v>61.797453108000013</v>
      </c>
      <c r="I15" s="100">
        <f>Tracking!N28</f>
        <v>191</v>
      </c>
      <c r="J15" s="100">
        <f>Tracking!O28</f>
        <v>103</v>
      </c>
      <c r="K15" s="100">
        <f>Tracking!P28</f>
        <v>109</v>
      </c>
    </row>
    <row r="16" spans="2:11" x14ac:dyDescent="0.45">
      <c r="B16" s="69">
        <v>2020</v>
      </c>
      <c r="C16" s="98">
        <f>Emissions!C36/1000000</f>
        <v>6.3238261560000009</v>
      </c>
      <c r="D16" s="98">
        <f>Emissions!D36/1000000</f>
        <v>0.42583794900000005</v>
      </c>
      <c r="E16" s="98">
        <f>Emissions!E36/1000000</f>
        <v>0.24210675000000001</v>
      </c>
      <c r="F16" s="98">
        <f>Emissions!F36/1000000</f>
        <v>68.997057628999997</v>
      </c>
      <c r="G16" s="98">
        <f>Emissions!G36/1000000</f>
        <v>0.66303075300000003</v>
      </c>
      <c r="H16" s="98">
        <f t="shared" si="0"/>
        <v>76.651859236999996</v>
      </c>
      <c r="I16" s="100">
        <f>Tracking!N32</f>
        <v>231</v>
      </c>
      <c r="J16" s="100">
        <f>Tracking!O32</f>
        <v>155</v>
      </c>
      <c r="K16" s="100">
        <f>Tracking!P32</f>
        <v>167</v>
      </c>
    </row>
    <row r="17" spans="2:11" x14ac:dyDescent="0.45">
      <c r="B17" s="69">
        <v>2021</v>
      </c>
      <c r="C17" s="98">
        <f>Emissions!C37/1000000</f>
        <v>9.4982704619999989</v>
      </c>
      <c r="D17" s="98">
        <f>Emissions!D37/1000000</f>
        <v>0.40808151199999998</v>
      </c>
      <c r="E17" s="98">
        <f>Emissions!E37/1000000</f>
        <v>0.22254701900000001</v>
      </c>
      <c r="F17" s="98">
        <f>Emissions!F37/1000000</f>
        <v>72.364618863000004</v>
      </c>
      <c r="G17" s="98">
        <f>Emissions!G37/1000000</f>
        <v>0.62895179800000012</v>
      </c>
      <c r="H17" s="98">
        <f t="shared" si="0"/>
        <v>83.122469654000014</v>
      </c>
      <c r="I17" s="100">
        <f>Tracking!N36</f>
        <v>192</v>
      </c>
      <c r="J17" s="100">
        <f>Tracking!O36</f>
        <v>90</v>
      </c>
      <c r="K17" s="100">
        <f>Tracking!P36</f>
        <v>99</v>
      </c>
    </row>
    <row r="18" spans="2:11" x14ac:dyDescent="0.45">
      <c r="B18" s="99">
        <v>2022</v>
      </c>
      <c r="C18" s="98">
        <f>Emissions!C38/1000000</f>
        <v>6.7667924890000002</v>
      </c>
      <c r="D18" s="98">
        <f>Emissions!D38/1000000</f>
        <v>1.3347312660000001</v>
      </c>
      <c r="E18" s="98">
        <f>Emissions!E38/1000000</f>
        <v>0.23417411000000002</v>
      </c>
      <c r="F18" s="98">
        <f>Emissions!F38/1000000</f>
        <v>77.089507510000018</v>
      </c>
      <c r="G18" s="98">
        <f>Emissions!G38/1000000</f>
        <v>0.52703469400000003</v>
      </c>
      <c r="H18" s="98">
        <f t="shared" si="0"/>
        <v>85.952240069000013</v>
      </c>
      <c r="I18" s="100">
        <f>Tracking!N40</f>
        <v>231</v>
      </c>
      <c r="J18" s="100">
        <f>Tracking!O40</f>
        <v>143</v>
      </c>
      <c r="K18" s="100">
        <f>Tracking!P40</f>
        <v>148</v>
      </c>
    </row>
    <row r="19" spans="2:11" x14ac:dyDescent="0.45">
      <c r="B19" s="69">
        <v>2023</v>
      </c>
      <c r="C19" s="98">
        <f>Emissions!C39/1000000</f>
        <v>2.4983492919999994</v>
      </c>
      <c r="D19" s="98">
        <f>Emissions!D39/1000000</f>
        <v>0.50017176399999996</v>
      </c>
      <c r="E19" s="98">
        <f>Emissions!E39/1000000</f>
        <v>0.159147551</v>
      </c>
      <c r="F19" s="98">
        <f>Emissions!F39/1000000</f>
        <v>76.076811524000007</v>
      </c>
      <c r="G19" s="98">
        <f>Emissions!G39/1000000</f>
        <v>0.15057234199999997</v>
      </c>
      <c r="H19" s="98">
        <f t="shared" si="0"/>
        <v>79.385052473000016</v>
      </c>
      <c r="I19" s="100">
        <f>Tracking!N44</f>
        <v>278</v>
      </c>
      <c r="J19" s="100">
        <f>Tracking!O44</f>
        <v>197</v>
      </c>
      <c r="K19" s="100">
        <f>Tracking!P44</f>
        <v>205</v>
      </c>
    </row>
    <row r="20" spans="2:11" x14ac:dyDescent="0.45">
      <c r="B20" s="69">
        <v>2024</v>
      </c>
      <c r="C20" s="98">
        <f>C19*0.67</f>
        <v>1.6738940256399997</v>
      </c>
      <c r="D20" s="98">
        <f>AVERAGE(D16,D17,D19)</f>
        <v>0.44469707499999994</v>
      </c>
      <c r="E20" s="98">
        <f>AVERAGE(E17:E19)</f>
        <v>0.20528956000000001</v>
      </c>
      <c r="F20" s="98">
        <f t="shared" ref="F20:G20" si="1">AVERAGE(F17:F19)</f>
        <v>75.176979298999996</v>
      </c>
      <c r="G20" s="98">
        <f t="shared" si="1"/>
        <v>0.43551961133333345</v>
      </c>
      <c r="H20" s="98">
        <f>SUM(C20:G20)</f>
        <v>77.93637957097333</v>
      </c>
      <c r="I20" s="2">
        <v>108.9</v>
      </c>
      <c r="J20" s="2"/>
      <c r="K20" s="2"/>
    </row>
    <row r="21" spans="2:11" x14ac:dyDescent="0.45">
      <c r="B21" s="69">
        <v>2025</v>
      </c>
      <c r="C21" s="98">
        <f t="shared" ref="C21:C22" si="2">C20*0.67</f>
        <v>1.1215089971787999</v>
      </c>
      <c r="D21" s="98">
        <f t="shared" ref="D21:G22" si="3">D20</f>
        <v>0.44469707499999994</v>
      </c>
      <c r="E21" s="98">
        <f t="shared" si="3"/>
        <v>0.20528956000000001</v>
      </c>
      <c r="F21" s="98">
        <f t="shared" si="3"/>
        <v>75.176979298999996</v>
      </c>
      <c r="G21" s="98">
        <f t="shared" si="3"/>
        <v>0.43551961133333345</v>
      </c>
      <c r="H21" s="98">
        <f t="shared" ref="H21:H22" si="4">SUM(C21:G21)</f>
        <v>77.383994542512127</v>
      </c>
      <c r="I21" s="98">
        <f>I20+Sheet1!T27-H21*0.5</f>
        <v>149.66868670913567</v>
      </c>
      <c r="J21" s="2"/>
      <c r="K21" s="2"/>
    </row>
    <row r="22" spans="2:11" x14ac:dyDescent="0.45">
      <c r="B22" s="69">
        <v>2026</v>
      </c>
      <c r="C22" s="98">
        <f t="shared" si="2"/>
        <v>0.75141102810979599</v>
      </c>
      <c r="D22" s="98">
        <f t="shared" si="3"/>
        <v>0.44469707499999994</v>
      </c>
      <c r="E22" s="98">
        <f t="shared" si="3"/>
        <v>0.20528956000000001</v>
      </c>
      <c r="F22" s="98">
        <f t="shared" si="3"/>
        <v>75.176979298999996</v>
      </c>
      <c r="G22" s="98">
        <f t="shared" si="3"/>
        <v>0.43551961133333345</v>
      </c>
      <c r="H22" s="98">
        <f t="shared" si="4"/>
        <v>77.01389657344312</v>
      </c>
      <c r="I22" s="98">
        <f>I21+Sheet1!T31-H22-H21*0.5-H20*0.5</f>
        <v>96.487387078949808</v>
      </c>
      <c r="J22" s="2"/>
      <c r="K22" s="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7AC6C-553F-4BE1-B030-A276B2A2FA9C}">
  <dimension ref="A3:R32"/>
  <sheetViews>
    <sheetView topLeftCell="D9" workbookViewId="0">
      <selection activeCell="L30" sqref="L30"/>
    </sheetView>
  </sheetViews>
  <sheetFormatPr defaultRowHeight="14.25" x14ac:dyDescent="0.45"/>
  <cols>
    <col min="1" max="1" width="10.6640625" bestFit="1" customWidth="1"/>
    <col min="2" max="2" width="1.59765625" customWidth="1"/>
    <col min="3" max="3" width="91" customWidth="1"/>
    <col min="4" max="4" width="4.73046875" bestFit="1" customWidth="1"/>
    <col min="5" max="5" width="7.06640625" bestFit="1" customWidth="1"/>
    <col min="6" max="6" width="12" bestFit="1" customWidth="1"/>
    <col min="7" max="7" width="10.73046875" bestFit="1" customWidth="1"/>
    <col min="8" max="8" width="5.59765625" bestFit="1" customWidth="1"/>
    <col min="9" max="9" width="12.46484375" customWidth="1"/>
    <col min="10" max="10" width="5.59765625" bestFit="1" customWidth="1"/>
    <col min="11" max="11" width="2.73046875" customWidth="1"/>
    <col min="12" max="12" width="10" bestFit="1" customWidth="1"/>
    <col min="13" max="13" width="10.73046875" bestFit="1" customWidth="1"/>
    <col min="14" max="14" width="5.59765625" bestFit="1" customWidth="1"/>
    <col min="15" max="15" width="12.46484375" customWidth="1"/>
    <col min="16" max="16" width="5.59765625" bestFit="1" customWidth="1"/>
  </cols>
  <sheetData>
    <row r="3" spans="1:16" x14ac:dyDescent="0.45">
      <c r="B3" t="s">
        <v>333</v>
      </c>
    </row>
    <row r="4" spans="1:16" x14ac:dyDescent="0.45">
      <c r="B4" s="60" t="s">
        <v>283</v>
      </c>
    </row>
    <row r="5" spans="1:16" x14ac:dyDescent="0.45">
      <c r="A5">
        <f>'Potomac Report'!D43</f>
        <v>278</v>
      </c>
      <c r="C5" s="60" t="s">
        <v>332</v>
      </c>
    </row>
    <row r="6" spans="1:16" x14ac:dyDescent="0.45">
      <c r="A6">
        <f>'Potomac Report'!E43</f>
        <v>197</v>
      </c>
      <c r="C6" t="s">
        <v>334</v>
      </c>
    </row>
    <row r="7" spans="1:16" x14ac:dyDescent="0.45">
      <c r="A7">
        <f>'Potomac Report'!F43</f>
        <v>205</v>
      </c>
      <c r="C7" t="s">
        <v>335</v>
      </c>
    </row>
    <row r="9" spans="1:16" x14ac:dyDescent="0.45">
      <c r="B9" t="s">
        <v>336</v>
      </c>
    </row>
    <row r="10" spans="1:16" x14ac:dyDescent="0.45">
      <c r="A10" s="26">
        <f>SUM(A11:A13)</f>
        <v>330</v>
      </c>
      <c r="B10" t="s">
        <v>310</v>
      </c>
    </row>
    <row r="11" spans="1:16" x14ac:dyDescent="0.45">
      <c r="A11" s="26">
        <f>ROUND(Emissions!H18/2000000,0)</f>
        <v>55</v>
      </c>
      <c r="C11" t="s">
        <v>337</v>
      </c>
    </row>
    <row r="12" spans="1:16" x14ac:dyDescent="0.45">
      <c r="A12" s="26">
        <f>ROUND(Emissions!H19/2000000,0)</f>
        <v>97</v>
      </c>
      <c r="C12" t="s">
        <v>338</v>
      </c>
      <c r="D12" s="59" t="s">
        <v>340</v>
      </c>
      <c r="L12" s="9" t="s">
        <v>186</v>
      </c>
    </row>
    <row r="13" spans="1:16" x14ac:dyDescent="0.45">
      <c r="A13" s="26">
        <f>ROUND(Emissions!H20/1000000,0)</f>
        <v>178</v>
      </c>
      <c r="C13" t="s">
        <v>339</v>
      </c>
      <c r="D13" s="61" t="s">
        <v>284</v>
      </c>
      <c r="L13" s="35" t="s">
        <v>284</v>
      </c>
    </row>
    <row r="15" spans="1:16" x14ac:dyDescent="0.45">
      <c r="D15" s="122" t="s">
        <v>279</v>
      </c>
      <c r="E15" s="122" t="s">
        <v>288</v>
      </c>
      <c r="F15" s="125" t="s">
        <v>187</v>
      </c>
      <c r="G15" s="118" t="s">
        <v>183</v>
      </c>
      <c r="H15" s="119"/>
      <c r="I15" s="118" t="s">
        <v>286</v>
      </c>
      <c r="J15" s="119"/>
      <c r="K15" s="38"/>
      <c r="L15" s="125" t="s">
        <v>344</v>
      </c>
      <c r="M15" s="118" t="s">
        <v>183</v>
      </c>
      <c r="N15" s="119"/>
      <c r="O15" s="118" t="s">
        <v>286</v>
      </c>
      <c r="P15" s="119"/>
    </row>
    <row r="16" spans="1:16" x14ac:dyDescent="0.45">
      <c r="D16" s="123"/>
      <c r="E16" s="123"/>
      <c r="F16" s="126"/>
      <c r="G16" s="120" t="s">
        <v>18</v>
      </c>
      <c r="H16" s="121"/>
      <c r="I16" s="120" t="s">
        <v>290</v>
      </c>
      <c r="J16" s="121"/>
      <c r="K16" s="38"/>
      <c r="L16" s="126"/>
      <c r="M16" s="120" t="s">
        <v>18</v>
      </c>
      <c r="N16" s="121"/>
      <c r="O16" s="120" t="s">
        <v>290</v>
      </c>
      <c r="P16" s="121"/>
    </row>
    <row r="17" spans="4:18" x14ac:dyDescent="0.45">
      <c r="D17" s="124"/>
      <c r="E17" s="124"/>
      <c r="F17" s="127"/>
      <c r="G17" s="19" t="s">
        <v>342</v>
      </c>
      <c r="H17" s="19" t="s">
        <v>341</v>
      </c>
      <c r="I17" s="19" t="s">
        <v>343</v>
      </c>
      <c r="J17" s="19" t="s">
        <v>341</v>
      </c>
      <c r="K17" s="38"/>
      <c r="L17" s="127"/>
      <c r="M17" s="19" t="s">
        <v>342</v>
      </c>
      <c r="N17" s="19" t="s">
        <v>341</v>
      </c>
      <c r="O17" s="19" t="s">
        <v>343</v>
      </c>
      <c r="P17" s="19" t="s">
        <v>341</v>
      </c>
      <c r="R17" s="74">
        <f>'Potomac Report'!D31</f>
        <v>231</v>
      </c>
    </row>
    <row r="18" spans="4:18" x14ac:dyDescent="0.45">
      <c r="D18" s="2">
        <f>'Potomac Report'!B32</f>
        <v>2021</v>
      </c>
      <c r="E18" s="2" t="str">
        <f>'Potomac Report'!C32</f>
        <v>Q1</v>
      </c>
      <c r="F18" s="2">
        <f>'Potomac Report'!D32</f>
        <v>118</v>
      </c>
      <c r="G18" s="2">
        <f>'Potomac Report'!E32</f>
        <v>35</v>
      </c>
      <c r="H18" s="7">
        <f>G18/F18</f>
        <v>0.29661016949152541</v>
      </c>
      <c r="I18" s="2">
        <f>'Potomac Report'!F32</f>
        <v>39</v>
      </c>
      <c r="J18" s="7">
        <f>I18/F18</f>
        <v>0.33050847457627119</v>
      </c>
      <c r="L18" s="22">
        <f>ROUND(RGGI!F11/1000000,0)</f>
        <v>23</v>
      </c>
      <c r="M18" s="2"/>
      <c r="N18" s="73">
        <f>RGGI!N11</f>
        <v>0.35</v>
      </c>
      <c r="O18" s="2"/>
      <c r="P18" s="73">
        <f>RGGI!O11</f>
        <v>0.43</v>
      </c>
    </row>
    <row r="19" spans="4:18" x14ac:dyDescent="0.45">
      <c r="D19" s="2">
        <f>'Potomac Report'!B33</f>
        <v>2021</v>
      </c>
      <c r="E19" s="2" t="str">
        <f>'Potomac Report'!C33</f>
        <v>Q2</v>
      </c>
      <c r="F19" s="2">
        <f>'Potomac Report'!D33</f>
        <v>143</v>
      </c>
      <c r="G19" s="2">
        <f>'Potomac Report'!E33</f>
        <v>52</v>
      </c>
      <c r="H19" s="7">
        <f t="shared" ref="H19:H30" si="0">G19/F19</f>
        <v>0.36363636363636365</v>
      </c>
      <c r="I19" s="2">
        <f>'Potomac Report'!F33</f>
        <v>61</v>
      </c>
      <c r="J19" s="7">
        <f t="shared" ref="J19:J30" si="1">I19/F19</f>
        <v>0.42657342657342656</v>
      </c>
      <c r="L19" s="22">
        <f>ROUND(RGGI!F12/1000000,0)</f>
        <v>23</v>
      </c>
      <c r="M19" s="2"/>
      <c r="N19" s="73">
        <f>RGGI!N12</f>
        <v>0.36</v>
      </c>
      <c r="O19" s="2"/>
      <c r="P19" s="73">
        <f>RGGI!O12</f>
        <v>0.43</v>
      </c>
    </row>
    <row r="20" spans="4:18" x14ac:dyDescent="0.45">
      <c r="D20" s="2">
        <f>'Potomac Report'!B34</f>
        <v>2021</v>
      </c>
      <c r="E20" s="2" t="str">
        <f>'Potomac Report'!C34</f>
        <v>Q3</v>
      </c>
      <c r="F20" s="2">
        <f>'Potomac Report'!D34</f>
        <v>166</v>
      </c>
      <c r="G20" s="2">
        <f>'Potomac Report'!E34</f>
        <v>66</v>
      </c>
      <c r="H20" s="7">
        <f t="shared" si="0"/>
        <v>0.39759036144578314</v>
      </c>
      <c r="I20" s="2">
        <f>'Potomac Report'!F34</f>
        <v>75</v>
      </c>
      <c r="J20" s="7">
        <f t="shared" si="1"/>
        <v>0.45180722891566266</v>
      </c>
      <c r="L20" s="22">
        <f>ROUND(RGGI!F13/1000000,0)</f>
        <v>23</v>
      </c>
      <c r="M20" s="2"/>
      <c r="N20" s="73">
        <f>RGGI!N13</f>
        <v>0.4</v>
      </c>
      <c r="O20" s="2"/>
      <c r="P20" s="73">
        <f>RGGI!O13</f>
        <v>0.46</v>
      </c>
    </row>
    <row r="21" spans="4:18" x14ac:dyDescent="0.45">
      <c r="D21" s="2">
        <f>'Potomac Report'!B35</f>
        <v>2021</v>
      </c>
      <c r="E21" s="2" t="str">
        <f>'Potomac Report'!C35</f>
        <v>Q4</v>
      </c>
      <c r="F21" s="2">
        <f>'Potomac Report'!D35</f>
        <v>192</v>
      </c>
      <c r="G21" s="2">
        <f>'Potomac Report'!E35</f>
        <v>90</v>
      </c>
      <c r="H21" s="7">
        <f t="shared" si="0"/>
        <v>0.46875</v>
      </c>
      <c r="I21" s="2">
        <f>'Potomac Report'!F35</f>
        <v>99</v>
      </c>
      <c r="J21" s="7">
        <f t="shared" si="1"/>
        <v>0.515625</v>
      </c>
      <c r="L21" s="22">
        <f>ROUND(RGGI!F14/1000000,0)</f>
        <v>27</v>
      </c>
      <c r="M21" s="2"/>
      <c r="N21" s="73">
        <f>RGGI!N14</f>
        <v>0.45</v>
      </c>
      <c r="O21" s="2"/>
      <c r="P21" s="73">
        <f>RGGI!O14</f>
        <v>0.5</v>
      </c>
    </row>
    <row r="22" spans="4:18" x14ac:dyDescent="0.45">
      <c r="D22" s="2">
        <f>'Potomac Report'!B36</f>
        <v>2022</v>
      </c>
      <c r="E22" s="2" t="str">
        <f>'Potomac Report'!C36</f>
        <v>Q1</v>
      </c>
      <c r="F22" s="2">
        <f>'Potomac Report'!D36</f>
        <v>167</v>
      </c>
      <c r="G22" s="2">
        <f>'Potomac Report'!E36</f>
        <v>70</v>
      </c>
      <c r="H22" s="7">
        <f t="shared" si="0"/>
        <v>0.41916167664670656</v>
      </c>
      <c r="I22" s="2">
        <f>'Potomac Report'!F36</f>
        <v>77</v>
      </c>
      <c r="J22" s="7">
        <f t="shared" si="1"/>
        <v>0.46107784431137727</v>
      </c>
      <c r="L22" s="22">
        <f>ROUND(RGGI!F15/1000000,0)</f>
        <v>22</v>
      </c>
      <c r="M22" s="2"/>
      <c r="N22" s="73">
        <f>RGGI!N15</f>
        <v>0.39</v>
      </c>
      <c r="O22" s="2"/>
      <c r="P22" s="73">
        <f>RGGI!O15</f>
        <v>0.44</v>
      </c>
    </row>
    <row r="23" spans="4:18" x14ac:dyDescent="0.45">
      <c r="D23" s="2">
        <f>'Potomac Report'!B37</f>
        <v>2022</v>
      </c>
      <c r="E23" s="2" t="str">
        <f>'Potomac Report'!C37</f>
        <v>Q2</v>
      </c>
      <c r="F23" s="2">
        <f>'Potomac Report'!D37</f>
        <v>189</v>
      </c>
      <c r="G23" s="2">
        <f>'Potomac Report'!E37</f>
        <v>83</v>
      </c>
      <c r="H23" s="7">
        <f t="shared" si="0"/>
        <v>0.43915343915343913</v>
      </c>
      <c r="I23" s="2">
        <f>'Potomac Report'!F37</f>
        <v>92</v>
      </c>
      <c r="J23" s="7">
        <f t="shared" si="1"/>
        <v>0.48677248677248675</v>
      </c>
      <c r="L23" s="22">
        <f>ROUND(RGGI!F16/1000000,0)</f>
        <v>22</v>
      </c>
      <c r="M23" s="2"/>
      <c r="N23" s="73">
        <f>RGGI!N16</f>
        <v>0.44</v>
      </c>
      <c r="O23" s="2"/>
      <c r="P23" s="73">
        <f>RGGI!O16</f>
        <v>0.49</v>
      </c>
    </row>
    <row r="24" spans="4:18" x14ac:dyDescent="0.45">
      <c r="D24" s="2">
        <f>'Potomac Report'!B38</f>
        <v>2022</v>
      </c>
      <c r="E24" s="2" t="str">
        <f>'Potomac Report'!C38</f>
        <v>Q3</v>
      </c>
      <c r="F24" s="2">
        <f>'Potomac Report'!D38</f>
        <v>211</v>
      </c>
      <c r="G24" s="2">
        <f>'Potomac Report'!E38</f>
        <v>108</v>
      </c>
      <c r="H24" s="7">
        <f t="shared" si="0"/>
        <v>0.51184834123222744</v>
      </c>
      <c r="I24" s="2">
        <f>'Potomac Report'!F38</f>
        <v>111</v>
      </c>
      <c r="J24" s="7">
        <f t="shared" si="1"/>
        <v>0.52606635071090047</v>
      </c>
      <c r="L24" s="22">
        <f>ROUND(RGGI!F17/1000000,0)</f>
        <v>22</v>
      </c>
      <c r="M24" s="2"/>
      <c r="N24" s="73">
        <f>RGGI!N17</f>
        <v>0.5</v>
      </c>
      <c r="O24" s="2"/>
      <c r="P24" s="73">
        <f>RGGI!O17</f>
        <v>0.54</v>
      </c>
    </row>
    <row r="25" spans="4:18" x14ac:dyDescent="0.45">
      <c r="D25" s="2">
        <f>'Potomac Report'!B39</f>
        <v>2022</v>
      </c>
      <c r="E25" s="2" t="str">
        <f>'Potomac Report'!C39</f>
        <v>Q4</v>
      </c>
      <c r="F25" s="2">
        <f>'Potomac Report'!D39</f>
        <v>231</v>
      </c>
      <c r="G25" s="2">
        <f>'Potomac Report'!E39</f>
        <v>143</v>
      </c>
      <c r="H25" s="7">
        <f t="shared" si="0"/>
        <v>0.61904761904761907</v>
      </c>
      <c r="I25" s="2">
        <f>'Potomac Report'!F39</f>
        <v>148</v>
      </c>
      <c r="J25" s="7">
        <f t="shared" si="1"/>
        <v>0.64069264069264065</v>
      </c>
      <c r="L25" s="22">
        <f>ROUND(RGGI!F18/1000000,0)</f>
        <v>22</v>
      </c>
      <c r="M25" s="2"/>
      <c r="N25" s="73">
        <f>RGGI!N18</f>
        <v>0.53</v>
      </c>
      <c r="O25" s="2"/>
      <c r="P25" s="73">
        <f>RGGI!O18</f>
        <v>0.57999999999999996</v>
      </c>
    </row>
    <row r="26" spans="4:18" x14ac:dyDescent="0.45">
      <c r="D26" s="2">
        <f>'Potomac Report'!B40</f>
        <v>2023</v>
      </c>
      <c r="E26" s="2" t="str">
        <f>'Potomac Report'!C40</f>
        <v>Q1</v>
      </c>
      <c r="F26" s="2">
        <f>'Potomac Report'!D40</f>
        <v>204</v>
      </c>
      <c r="G26" s="2">
        <f>'Potomac Report'!E40</f>
        <v>119</v>
      </c>
      <c r="H26" s="7">
        <f t="shared" si="0"/>
        <v>0.58333333333333337</v>
      </c>
      <c r="I26" s="2">
        <f>'Potomac Report'!F40</f>
        <v>127</v>
      </c>
      <c r="J26" s="7">
        <f t="shared" si="1"/>
        <v>0.62254901960784315</v>
      </c>
      <c r="L26" s="22">
        <f>ROUND(RGGI!F19/1000000,0)</f>
        <v>22</v>
      </c>
      <c r="M26" s="2"/>
      <c r="N26" s="73">
        <f>RGGI!N19</f>
        <v>0.55000000000000004</v>
      </c>
      <c r="O26" s="2"/>
      <c r="P26" s="73">
        <f>RGGI!O19</f>
        <v>0.6</v>
      </c>
    </row>
    <row r="27" spans="4:18" x14ac:dyDescent="0.45">
      <c r="D27" s="2">
        <f>'Potomac Report'!B41</f>
        <v>2023</v>
      </c>
      <c r="E27" s="2" t="str">
        <f>'Potomac Report'!C41</f>
        <v>Q2</v>
      </c>
      <c r="F27" s="2">
        <f>'Potomac Report'!D41</f>
        <v>227</v>
      </c>
      <c r="G27" s="2">
        <f>'Potomac Report'!E41</f>
        <v>132</v>
      </c>
      <c r="H27" s="7">
        <f t="shared" si="0"/>
        <v>0.58149779735682816</v>
      </c>
      <c r="I27" s="2">
        <f>'Potomac Report'!F41</f>
        <v>140</v>
      </c>
      <c r="J27" s="7">
        <f t="shared" si="1"/>
        <v>0.61674008810572689</v>
      </c>
      <c r="L27" s="22">
        <f>ROUND(RGGI!F20/1000000,0)</f>
        <v>22</v>
      </c>
      <c r="M27" s="2"/>
      <c r="N27" s="73">
        <f>RGGI!N20</f>
        <v>0.56000000000000005</v>
      </c>
      <c r="O27" s="2"/>
      <c r="P27" s="73">
        <f>RGGI!O20</f>
        <v>0.6</v>
      </c>
    </row>
    <row r="28" spans="4:18" x14ac:dyDescent="0.45">
      <c r="D28" s="2">
        <f>'Potomac Report'!B42</f>
        <v>2023</v>
      </c>
      <c r="E28" s="2" t="str">
        <f>'Potomac Report'!C42</f>
        <v>Q3</v>
      </c>
      <c r="F28" s="2">
        <f>'Potomac Report'!D42</f>
        <v>251</v>
      </c>
      <c r="G28" s="2">
        <f>'Potomac Report'!E42</f>
        <v>152</v>
      </c>
      <c r="H28" s="7">
        <f t="shared" si="0"/>
        <v>0.60557768924302791</v>
      </c>
      <c r="I28" s="2">
        <f>'Potomac Report'!F42</f>
        <v>160</v>
      </c>
      <c r="J28" s="7">
        <f t="shared" si="1"/>
        <v>0.63745019920318724</v>
      </c>
      <c r="L28" s="22">
        <f>ROUND(RGGI!F21/1000000,0)</f>
        <v>22</v>
      </c>
      <c r="M28" s="2"/>
      <c r="N28" s="73">
        <f>RGGI!N21</f>
        <v>0.59</v>
      </c>
      <c r="O28" s="2"/>
      <c r="P28" s="73">
        <f>RGGI!O21</f>
        <v>0.62</v>
      </c>
    </row>
    <row r="29" spans="4:18" x14ac:dyDescent="0.45">
      <c r="D29" s="2">
        <f>'Potomac Report'!B43</f>
        <v>2023</v>
      </c>
      <c r="E29" s="2" t="str">
        <f>'Potomac Report'!C43</f>
        <v>Q4</v>
      </c>
      <c r="F29" s="2">
        <f>'Potomac Report'!D43</f>
        <v>278</v>
      </c>
      <c r="G29" s="2">
        <f>'Potomac Report'!E43</f>
        <v>197</v>
      </c>
      <c r="H29" s="7">
        <f t="shared" si="0"/>
        <v>0.70863309352517989</v>
      </c>
      <c r="I29" s="2">
        <f>'Potomac Report'!F43</f>
        <v>205</v>
      </c>
      <c r="J29" s="7">
        <f t="shared" si="1"/>
        <v>0.73741007194244601</v>
      </c>
      <c r="L29" s="22">
        <f>ROUND(RGGI!F22/1000000,0)</f>
        <v>28</v>
      </c>
      <c r="M29" s="2"/>
      <c r="N29" s="73">
        <f>RGGI!N22</f>
        <v>0.62</v>
      </c>
      <c r="O29" s="2"/>
      <c r="P29" s="73">
        <f>RGGI!O22</f>
        <v>0.65</v>
      </c>
    </row>
    <row r="30" spans="4:18" x14ac:dyDescent="0.45">
      <c r="D30" s="2">
        <f>'Potomac Report'!B45</f>
        <v>2024</v>
      </c>
      <c r="E30" s="2" t="str">
        <f>'Potomac Report'!C45</f>
        <v>Q1</v>
      </c>
      <c r="F30" s="2">
        <v>98</v>
      </c>
      <c r="G30" s="2">
        <v>28</v>
      </c>
      <c r="H30" s="7">
        <f t="shared" si="0"/>
        <v>0.2857142857142857</v>
      </c>
      <c r="I30" s="2">
        <v>35</v>
      </c>
      <c r="J30" s="7">
        <f t="shared" si="1"/>
        <v>0.35714285714285715</v>
      </c>
      <c r="L30" s="2"/>
      <c r="M30" s="2"/>
      <c r="N30" s="73">
        <f>RGGI!N23</f>
        <v>0.27</v>
      </c>
      <c r="O30" s="2"/>
      <c r="P30" s="73">
        <f>RGGI!O23</f>
        <v>0.31</v>
      </c>
    </row>
    <row r="31" spans="4:18" x14ac:dyDescent="0.45">
      <c r="D31" s="2">
        <f>'Potomac Report'!B46</f>
        <v>2024</v>
      </c>
      <c r="E31" s="2" t="str">
        <f>'Potomac Report'!C46</f>
        <v>Q2</v>
      </c>
      <c r="F31" s="2"/>
      <c r="G31" s="2"/>
      <c r="H31" s="2"/>
      <c r="I31" s="2"/>
    </row>
    <row r="32" spans="4:18" x14ac:dyDescent="0.45">
      <c r="D32" s="2">
        <f>'Potomac Report'!B47</f>
        <v>2024</v>
      </c>
      <c r="E32" s="2" t="str">
        <f>'Potomac Report'!C47</f>
        <v>Q3</v>
      </c>
      <c r="F32" s="2"/>
      <c r="G32" s="2"/>
      <c r="H32" s="2"/>
      <c r="I32" s="2"/>
    </row>
  </sheetData>
  <mergeCells count="12">
    <mergeCell ref="L15:L17"/>
    <mergeCell ref="M15:N15"/>
    <mergeCell ref="O15:P15"/>
    <mergeCell ref="M16:N16"/>
    <mergeCell ref="O16:P16"/>
    <mergeCell ref="I15:J15"/>
    <mergeCell ref="I16:J16"/>
    <mergeCell ref="G15:H15"/>
    <mergeCell ref="G16:H16"/>
    <mergeCell ref="D15:D17"/>
    <mergeCell ref="E15:E17"/>
    <mergeCell ref="F15:F17"/>
  </mergeCells>
  <hyperlinks>
    <hyperlink ref="D13" r:id="rId1" xr:uid="{138B24C5-D863-4452-98DE-16F6A8387806}"/>
    <hyperlink ref="L13" r:id="rId2" xr:uid="{1ADF0C81-AD6D-452E-9B1C-664527742A79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33CD3-3ABF-4613-BDF5-D747B80AC053}">
  <dimension ref="B1:R48"/>
  <sheetViews>
    <sheetView showGridLines="0" workbookViewId="0">
      <selection activeCell="I48" sqref="I48"/>
    </sheetView>
  </sheetViews>
  <sheetFormatPr defaultRowHeight="14.25" x14ac:dyDescent="0.45"/>
  <cols>
    <col min="1" max="1" width="3.1328125" customWidth="1"/>
    <col min="2" max="2" width="6.6640625" bestFit="1" customWidth="1"/>
    <col min="3" max="3" width="7.46484375" bestFit="1" customWidth="1"/>
    <col min="4" max="4" width="12" bestFit="1" customWidth="1"/>
    <col min="5" max="5" width="16.33203125" bestFit="1" customWidth="1"/>
    <col min="6" max="6" width="19.19921875" bestFit="1" customWidth="1"/>
    <col min="7" max="7" width="2.86328125" customWidth="1"/>
    <col min="8" max="8" width="16.33203125" bestFit="1" customWidth="1"/>
    <col min="9" max="9" width="19.19921875" bestFit="1" customWidth="1"/>
    <col min="16" max="16" width="10.6640625" bestFit="1" customWidth="1"/>
  </cols>
  <sheetData>
    <row r="1" spans="2:18" x14ac:dyDescent="0.45">
      <c r="B1" s="59" t="s">
        <v>283</v>
      </c>
      <c r="C1" s="60"/>
    </row>
    <row r="2" spans="2:18" x14ac:dyDescent="0.45">
      <c r="B2" s="61" t="s">
        <v>284</v>
      </c>
    </row>
    <row r="3" spans="2:18" x14ac:dyDescent="0.45">
      <c r="B3" s="9" t="s">
        <v>285</v>
      </c>
    </row>
    <row r="5" spans="2:18" x14ac:dyDescent="0.45">
      <c r="B5" s="15"/>
      <c r="C5" s="15"/>
      <c r="D5" s="15" t="s">
        <v>17</v>
      </c>
      <c r="E5" s="15" t="s">
        <v>183</v>
      </c>
      <c r="F5" s="15" t="s">
        <v>286</v>
      </c>
      <c r="H5" s="15" t="s">
        <v>183</v>
      </c>
      <c r="I5" s="15" t="s">
        <v>287</v>
      </c>
    </row>
    <row r="6" spans="2:18" x14ac:dyDescent="0.45">
      <c r="B6" s="19" t="s">
        <v>279</v>
      </c>
      <c r="C6" s="19" t="s">
        <v>288</v>
      </c>
      <c r="D6" s="19" t="s">
        <v>289</v>
      </c>
      <c r="E6" s="19" t="s">
        <v>18</v>
      </c>
      <c r="F6" s="19" t="s">
        <v>290</v>
      </c>
      <c r="H6" s="19" t="s">
        <v>291</v>
      </c>
      <c r="I6" s="19" t="s">
        <v>290</v>
      </c>
      <c r="P6" s="115" t="s">
        <v>331</v>
      </c>
      <c r="Q6" s="115"/>
      <c r="R6" s="115"/>
    </row>
    <row r="7" spans="2:18" hidden="1" x14ac:dyDescent="0.45">
      <c r="B7" s="19">
        <v>2014</v>
      </c>
      <c r="C7" s="62" t="s">
        <v>292</v>
      </c>
      <c r="D7" s="62">
        <v>403</v>
      </c>
      <c r="E7" s="62"/>
      <c r="F7" s="62"/>
      <c r="G7" s="37"/>
      <c r="H7" s="63">
        <f t="shared" ref="H7:H38" si="0">E7/D7</f>
        <v>0</v>
      </c>
      <c r="I7" s="63">
        <f t="shared" ref="I7:I38" si="1">F7/D7</f>
        <v>0</v>
      </c>
    </row>
    <row r="8" spans="2:18" hidden="1" x14ac:dyDescent="0.45">
      <c r="B8" s="19">
        <v>2015</v>
      </c>
      <c r="C8" s="62" t="s">
        <v>293</v>
      </c>
      <c r="D8" s="62">
        <v>154</v>
      </c>
      <c r="E8" s="62"/>
      <c r="F8" s="62"/>
      <c r="G8" s="37"/>
      <c r="H8" s="63">
        <f t="shared" si="0"/>
        <v>0</v>
      </c>
      <c r="I8" s="63">
        <f t="shared" si="1"/>
        <v>0</v>
      </c>
    </row>
    <row r="9" spans="2:18" hidden="1" x14ac:dyDescent="0.45">
      <c r="B9" s="19">
        <v>2015</v>
      </c>
      <c r="C9" s="64" t="s">
        <v>294</v>
      </c>
      <c r="D9" s="62">
        <v>169</v>
      </c>
      <c r="E9" s="62"/>
      <c r="F9" s="62"/>
      <c r="G9" s="37"/>
      <c r="H9" s="63">
        <f t="shared" si="0"/>
        <v>0</v>
      </c>
      <c r="I9" s="63">
        <f t="shared" si="1"/>
        <v>0</v>
      </c>
      <c r="R9">
        <f>D9-D8</f>
        <v>15</v>
      </c>
    </row>
    <row r="10" spans="2:18" hidden="1" x14ac:dyDescent="0.45">
      <c r="B10" s="19">
        <v>2015</v>
      </c>
      <c r="C10" s="62" t="s">
        <v>295</v>
      </c>
      <c r="D10" s="62">
        <v>202</v>
      </c>
      <c r="E10" s="62">
        <v>130</v>
      </c>
      <c r="F10" s="62"/>
      <c r="G10" s="37"/>
      <c r="H10" s="63">
        <f t="shared" si="0"/>
        <v>0.64356435643564358</v>
      </c>
      <c r="I10" s="63">
        <f t="shared" si="1"/>
        <v>0</v>
      </c>
      <c r="R10">
        <f t="shared" ref="R10:R43" si="2">D10-D9</f>
        <v>33</v>
      </c>
    </row>
    <row r="11" spans="2:18" hidden="1" x14ac:dyDescent="0.45">
      <c r="B11" s="19">
        <v>2015</v>
      </c>
      <c r="C11" s="62" t="s">
        <v>292</v>
      </c>
      <c r="D11" s="62">
        <v>213</v>
      </c>
      <c r="E11" s="62">
        <v>136</v>
      </c>
      <c r="F11" s="62"/>
      <c r="G11" s="37"/>
      <c r="H11" s="63">
        <f t="shared" si="0"/>
        <v>0.63849765258215962</v>
      </c>
      <c r="I11" s="63">
        <f t="shared" si="1"/>
        <v>0</v>
      </c>
      <c r="P11" s="26">
        <f>Emissions!H12</f>
        <v>84769465.503000021</v>
      </c>
      <c r="Q11">
        <f>P11/2000000</f>
        <v>42.38473275150001</v>
      </c>
      <c r="R11">
        <f t="shared" si="2"/>
        <v>11</v>
      </c>
    </row>
    <row r="12" spans="2:18" hidden="1" x14ac:dyDescent="0.45">
      <c r="B12" s="19">
        <v>2016</v>
      </c>
      <c r="C12" s="62" t="s">
        <v>293</v>
      </c>
      <c r="D12" s="62">
        <v>186</v>
      </c>
      <c r="E12" s="62">
        <v>79</v>
      </c>
      <c r="F12" s="62">
        <v>95</v>
      </c>
      <c r="G12" s="37"/>
      <c r="H12" s="63">
        <f t="shared" si="0"/>
        <v>0.42473118279569894</v>
      </c>
      <c r="I12" s="63">
        <f t="shared" si="1"/>
        <v>0.510752688172043</v>
      </c>
      <c r="R12">
        <f t="shared" si="2"/>
        <v>-27</v>
      </c>
    </row>
    <row r="13" spans="2:18" hidden="1" x14ac:dyDescent="0.45">
      <c r="B13" s="19">
        <v>2016</v>
      </c>
      <c r="C13" s="64" t="s">
        <v>294</v>
      </c>
      <c r="D13" s="62">
        <v>203</v>
      </c>
      <c r="E13" s="62">
        <v>94</v>
      </c>
      <c r="F13" s="62">
        <v>112</v>
      </c>
      <c r="G13" s="37"/>
      <c r="H13" s="63">
        <f t="shared" si="0"/>
        <v>0.46305418719211822</v>
      </c>
      <c r="I13" s="63">
        <f t="shared" si="1"/>
        <v>0.55172413793103448</v>
      </c>
      <c r="R13">
        <f t="shared" si="2"/>
        <v>17</v>
      </c>
    </row>
    <row r="14" spans="2:18" hidden="1" x14ac:dyDescent="0.45">
      <c r="B14" s="19">
        <v>2016</v>
      </c>
      <c r="C14" s="64" t="s">
        <v>295</v>
      </c>
      <c r="D14" s="62">
        <v>219</v>
      </c>
      <c r="E14" s="62">
        <v>161</v>
      </c>
      <c r="F14" s="62">
        <v>131</v>
      </c>
      <c r="G14" s="37"/>
      <c r="H14" s="63">
        <f t="shared" si="0"/>
        <v>0.73515981735159819</v>
      </c>
      <c r="I14" s="63">
        <f t="shared" si="1"/>
        <v>0.59817351598173518</v>
      </c>
      <c r="R14">
        <f t="shared" si="2"/>
        <v>16</v>
      </c>
    </row>
    <row r="15" spans="2:18" hidden="1" x14ac:dyDescent="0.45">
      <c r="B15" s="19">
        <v>2016</v>
      </c>
      <c r="C15" s="64" t="s">
        <v>292</v>
      </c>
      <c r="D15" s="62">
        <v>234</v>
      </c>
      <c r="E15" s="62">
        <v>142</v>
      </c>
      <c r="F15" s="62">
        <v>144</v>
      </c>
      <c r="G15" s="37"/>
      <c r="H15" s="63">
        <f t="shared" si="0"/>
        <v>0.60683760683760679</v>
      </c>
      <c r="I15" s="63">
        <f t="shared" si="1"/>
        <v>0.61538461538461542</v>
      </c>
      <c r="P15" s="26">
        <f>Emissions!H13</f>
        <v>80660498.73299998</v>
      </c>
      <c r="Q15">
        <f>P15/2000000</f>
        <v>40.330249366499991</v>
      </c>
      <c r="R15">
        <f t="shared" si="2"/>
        <v>15</v>
      </c>
    </row>
    <row r="16" spans="2:18" hidden="1" x14ac:dyDescent="0.45">
      <c r="B16" s="19">
        <v>2017</v>
      </c>
      <c r="C16" s="64" t="s">
        <v>293</v>
      </c>
      <c r="D16" s="62">
        <v>209</v>
      </c>
      <c r="E16" s="62">
        <v>112</v>
      </c>
      <c r="F16" s="62">
        <v>114</v>
      </c>
      <c r="G16" s="37"/>
      <c r="H16" s="63">
        <f t="shared" si="0"/>
        <v>0.53588516746411485</v>
      </c>
      <c r="I16" s="63">
        <f t="shared" si="1"/>
        <v>0.54545454545454541</v>
      </c>
      <c r="R16">
        <f t="shared" si="2"/>
        <v>-25</v>
      </c>
    </row>
    <row r="17" spans="2:18" hidden="1" x14ac:dyDescent="0.45">
      <c r="B17" s="19">
        <v>2017</v>
      </c>
      <c r="C17" s="64" t="s">
        <v>294</v>
      </c>
      <c r="D17" s="62">
        <v>223</v>
      </c>
      <c r="E17" s="62">
        <v>122</v>
      </c>
      <c r="F17" s="62">
        <v>125</v>
      </c>
      <c r="G17" s="37"/>
      <c r="H17" s="63">
        <f t="shared" si="0"/>
        <v>0.547085201793722</v>
      </c>
      <c r="I17" s="63">
        <f t="shared" si="1"/>
        <v>0.5605381165919282</v>
      </c>
      <c r="R17">
        <f t="shared" si="2"/>
        <v>14</v>
      </c>
    </row>
    <row r="18" spans="2:18" hidden="1" x14ac:dyDescent="0.45">
      <c r="B18" s="19">
        <v>2017</v>
      </c>
      <c r="C18" s="64" t="s">
        <v>295</v>
      </c>
      <c r="D18" s="62">
        <v>241</v>
      </c>
      <c r="E18" s="62">
        <v>132</v>
      </c>
      <c r="F18" s="62">
        <v>135</v>
      </c>
      <c r="G18" s="37"/>
      <c r="H18" s="63">
        <f t="shared" si="0"/>
        <v>0.5477178423236515</v>
      </c>
      <c r="I18" s="63">
        <f t="shared" si="1"/>
        <v>0.56016597510373445</v>
      </c>
      <c r="R18">
        <f t="shared" si="2"/>
        <v>18</v>
      </c>
    </row>
    <row r="19" spans="2:18" hidden="1" x14ac:dyDescent="0.45">
      <c r="B19" s="19">
        <v>2017</v>
      </c>
      <c r="C19" s="64" t="s">
        <v>292</v>
      </c>
      <c r="D19" s="62">
        <v>255</v>
      </c>
      <c r="E19" s="62">
        <v>156</v>
      </c>
      <c r="F19" s="62">
        <v>175</v>
      </c>
      <c r="G19" s="37"/>
      <c r="H19" s="63">
        <f t="shared" si="0"/>
        <v>0.61176470588235299</v>
      </c>
      <c r="I19" s="63">
        <f t="shared" si="1"/>
        <v>0.68627450980392157</v>
      </c>
      <c r="P19" s="26">
        <f>Emissions!H14</f>
        <v>66242523.119000018</v>
      </c>
      <c r="Q19">
        <f>P19/2000000+Q11+Q15</f>
        <v>115.83624367750002</v>
      </c>
      <c r="R19">
        <f t="shared" si="2"/>
        <v>14</v>
      </c>
    </row>
    <row r="20" spans="2:18" hidden="1" x14ac:dyDescent="0.45">
      <c r="B20" s="19">
        <v>2018</v>
      </c>
      <c r="C20" s="64" t="s">
        <v>293</v>
      </c>
      <c r="D20" s="62">
        <v>125</v>
      </c>
      <c r="E20" s="62">
        <v>44</v>
      </c>
      <c r="F20" s="62">
        <v>59</v>
      </c>
      <c r="G20" s="37"/>
      <c r="H20" s="63">
        <f t="shared" si="0"/>
        <v>0.35199999999999998</v>
      </c>
      <c r="I20" s="63">
        <f t="shared" si="1"/>
        <v>0.47199999999999998</v>
      </c>
      <c r="R20">
        <f t="shared" si="2"/>
        <v>-130</v>
      </c>
    </row>
    <row r="21" spans="2:18" hidden="1" x14ac:dyDescent="0.45">
      <c r="B21" s="19">
        <v>2018</v>
      </c>
      <c r="C21" s="64" t="s">
        <v>294</v>
      </c>
      <c r="D21" s="62">
        <v>139</v>
      </c>
      <c r="E21" s="62">
        <v>51</v>
      </c>
      <c r="F21" s="62">
        <v>64</v>
      </c>
      <c r="G21" s="37"/>
      <c r="H21" s="63">
        <f t="shared" si="0"/>
        <v>0.36690647482014388</v>
      </c>
      <c r="I21" s="63">
        <f t="shared" si="1"/>
        <v>0.46043165467625902</v>
      </c>
      <c r="R21">
        <f t="shared" si="2"/>
        <v>14</v>
      </c>
    </row>
    <row r="22" spans="2:18" hidden="1" x14ac:dyDescent="0.45">
      <c r="B22" s="19">
        <v>2018</v>
      </c>
      <c r="C22" s="64" t="s">
        <v>295</v>
      </c>
      <c r="D22" s="62">
        <v>155</v>
      </c>
      <c r="E22" s="62">
        <v>61</v>
      </c>
      <c r="F22" s="62">
        <v>72</v>
      </c>
      <c r="H22" s="63">
        <f t="shared" si="0"/>
        <v>0.3935483870967742</v>
      </c>
      <c r="I22" s="63">
        <f t="shared" si="1"/>
        <v>0.46451612903225808</v>
      </c>
      <c r="R22">
        <f t="shared" si="2"/>
        <v>16</v>
      </c>
    </row>
    <row r="23" spans="2:18" hidden="1" x14ac:dyDescent="0.45">
      <c r="B23" s="19">
        <v>2018</v>
      </c>
      <c r="C23" s="64" t="s">
        <v>292</v>
      </c>
      <c r="D23" s="62">
        <v>170</v>
      </c>
      <c r="E23" s="62">
        <v>87</v>
      </c>
      <c r="F23" s="62">
        <v>99</v>
      </c>
      <c r="H23" s="63">
        <f t="shared" si="0"/>
        <v>0.5117647058823529</v>
      </c>
      <c r="I23" s="63">
        <f t="shared" si="1"/>
        <v>0.58235294117647063</v>
      </c>
      <c r="P23" s="26">
        <f>Emissions!H15</f>
        <v>73402550.088999972</v>
      </c>
      <c r="Q23">
        <f>P23/2000000</f>
        <v>36.701275044499987</v>
      </c>
      <c r="R23">
        <f t="shared" si="2"/>
        <v>15</v>
      </c>
    </row>
    <row r="24" spans="2:18" hidden="1" x14ac:dyDescent="0.45">
      <c r="B24" s="34">
        <v>2019</v>
      </c>
      <c r="C24" s="64" t="s">
        <v>293</v>
      </c>
      <c r="D24" s="62">
        <v>147</v>
      </c>
      <c r="E24" s="62">
        <v>66</v>
      </c>
      <c r="F24" s="62">
        <v>77</v>
      </c>
      <c r="H24" s="63">
        <f t="shared" si="0"/>
        <v>0.44897959183673469</v>
      </c>
      <c r="I24" s="63">
        <f t="shared" si="1"/>
        <v>0.52380952380952384</v>
      </c>
      <c r="P24" s="26"/>
      <c r="R24">
        <f t="shared" si="2"/>
        <v>-23</v>
      </c>
    </row>
    <row r="25" spans="2:18" hidden="1" x14ac:dyDescent="0.45">
      <c r="B25" s="34">
        <v>2019</v>
      </c>
      <c r="C25" s="64" t="s">
        <v>294</v>
      </c>
      <c r="D25" s="62">
        <v>162</v>
      </c>
      <c r="E25" s="62">
        <v>75</v>
      </c>
      <c r="F25" s="62">
        <v>77</v>
      </c>
      <c r="H25" s="63">
        <f t="shared" si="0"/>
        <v>0.46296296296296297</v>
      </c>
      <c r="I25" s="63">
        <f t="shared" si="1"/>
        <v>0.47530864197530864</v>
      </c>
      <c r="R25">
        <f t="shared" si="2"/>
        <v>15</v>
      </c>
    </row>
    <row r="26" spans="2:18" hidden="1" x14ac:dyDescent="0.45">
      <c r="B26" s="34">
        <v>2019</v>
      </c>
      <c r="C26" s="64" t="s">
        <v>295</v>
      </c>
      <c r="D26" s="62">
        <v>173</v>
      </c>
      <c r="E26" s="62">
        <v>87</v>
      </c>
      <c r="F26" s="62">
        <v>99</v>
      </c>
      <c r="H26" s="63">
        <f t="shared" si="0"/>
        <v>0.50289017341040465</v>
      </c>
      <c r="I26" s="63">
        <f t="shared" si="1"/>
        <v>0.5722543352601156</v>
      </c>
      <c r="R26">
        <f t="shared" si="2"/>
        <v>11</v>
      </c>
    </row>
    <row r="27" spans="2:18" hidden="1" x14ac:dyDescent="0.45">
      <c r="B27" s="34">
        <v>2019</v>
      </c>
      <c r="C27" s="64" t="s">
        <v>292</v>
      </c>
      <c r="D27" s="62">
        <v>191</v>
      </c>
      <c r="E27" s="62">
        <v>103</v>
      </c>
      <c r="F27" s="62">
        <v>109</v>
      </c>
      <c r="H27" s="63">
        <f t="shared" si="0"/>
        <v>0.53926701570680624</v>
      </c>
      <c r="I27" s="63">
        <f t="shared" si="1"/>
        <v>0.5706806282722513</v>
      </c>
      <c r="P27" s="26">
        <f>Emissions!H16</f>
        <v>61797453.108000003</v>
      </c>
      <c r="Q27">
        <f>P27/2000000</f>
        <v>30.898726554000003</v>
      </c>
      <c r="R27">
        <f t="shared" si="2"/>
        <v>18</v>
      </c>
    </row>
    <row r="28" spans="2:18" x14ac:dyDescent="0.45">
      <c r="B28" s="34">
        <v>2020</v>
      </c>
      <c r="C28" s="64" t="s">
        <v>293</v>
      </c>
      <c r="D28" s="62">
        <v>178</v>
      </c>
      <c r="E28" s="62">
        <v>86</v>
      </c>
      <c r="F28" s="62">
        <v>99</v>
      </c>
      <c r="H28" s="63">
        <f t="shared" si="0"/>
        <v>0.48314606741573035</v>
      </c>
      <c r="I28" s="63">
        <f t="shared" si="1"/>
        <v>0.5561797752808989</v>
      </c>
      <c r="R28">
        <f t="shared" si="2"/>
        <v>-13</v>
      </c>
    </row>
    <row r="29" spans="2:18" x14ac:dyDescent="0.45">
      <c r="B29" s="34">
        <v>2020</v>
      </c>
      <c r="C29" s="64" t="s">
        <v>294</v>
      </c>
      <c r="D29" s="62">
        <v>194</v>
      </c>
      <c r="E29" s="62">
        <v>92</v>
      </c>
      <c r="F29" s="62">
        <v>98</v>
      </c>
      <c r="H29" s="63">
        <f t="shared" si="0"/>
        <v>0.47422680412371132</v>
      </c>
      <c r="I29" s="63">
        <f t="shared" si="1"/>
        <v>0.50515463917525771</v>
      </c>
      <c r="R29">
        <f t="shared" si="2"/>
        <v>16</v>
      </c>
    </row>
    <row r="30" spans="2:18" x14ac:dyDescent="0.45">
      <c r="B30" s="34">
        <v>2020</v>
      </c>
      <c r="C30" s="64" t="s">
        <v>295</v>
      </c>
      <c r="D30" s="65">
        <v>212</v>
      </c>
      <c r="E30" s="65">
        <v>108</v>
      </c>
      <c r="F30" s="65">
        <v>121</v>
      </c>
      <c r="H30" s="63">
        <f t="shared" si="0"/>
        <v>0.50943396226415094</v>
      </c>
      <c r="I30" s="63">
        <f t="shared" si="1"/>
        <v>0.57075471698113212</v>
      </c>
      <c r="R30">
        <f t="shared" si="2"/>
        <v>18</v>
      </c>
    </row>
    <row r="31" spans="2:18" x14ac:dyDescent="0.45">
      <c r="B31" s="34">
        <v>2020</v>
      </c>
      <c r="C31" s="64" t="s">
        <v>292</v>
      </c>
      <c r="D31" s="65">
        <v>231</v>
      </c>
      <c r="E31" s="65">
        <v>155</v>
      </c>
      <c r="F31" s="65">
        <v>167</v>
      </c>
      <c r="H31" s="63">
        <f t="shared" si="0"/>
        <v>0.67099567099567103</v>
      </c>
      <c r="I31" s="63">
        <f t="shared" si="1"/>
        <v>0.72294372294372289</v>
      </c>
      <c r="P31" s="26">
        <f>Emissions!H17</f>
        <v>76651859.237000003</v>
      </c>
      <c r="Q31">
        <f>P31/2000000+Q23+Q27</f>
        <v>105.925931217</v>
      </c>
      <c r="R31">
        <f t="shared" si="2"/>
        <v>19</v>
      </c>
    </row>
    <row r="32" spans="2:18" x14ac:dyDescent="0.45">
      <c r="B32" s="34">
        <v>2021</v>
      </c>
      <c r="C32" s="64" t="s">
        <v>293</v>
      </c>
      <c r="D32" s="62">
        <v>118</v>
      </c>
      <c r="E32" s="62">
        <v>35</v>
      </c>
      <c r="F32" s="62">
        <v>39</v>
      </c>
      <c r="H32" s="63">
        <f t="shared" si="0"/>
        <v>0.29661016949152541</v>
      </c>
      <c r="I32" s="63">
        <f t="shared" si="1"/>
        <v>0.33050847457627119</v>
      </c>
      <c r="R32">
        <f t="shared" si="2"/>
        <v>-113</v>
      </c>
    </row>
    <row r="33" spans="2:18" x14ac:dyDescent="0.45">
      <c r="B33" s="34">
        <v>2021</v>
      </c>
      <c r="C33" s="64" t="s">
        <v>294</v>
      </c>
      <c r="D33" s="62">
        <v>143</v>
      </c>
      <c r="E33" s="62">
        <v>52</v>
      </c>
      <c r="F33" s="62">
        <v>61</v>
      </c>
      <c r="H33" s="63">
        <f t="shared" si="0"/>
        <v>0.36363636363636365</v>
      </c>
      <c r="I33" s="63">
        <f t="shared" si="1"/>
        <v>0.42657342657342656</v>
      </c>
      <c r="R33">
        <f t="shared" si="2"/>
        <v>25</v>
      </c>
    </row>
    <row r="34" spans="2:18" x14ac:dyDescent="0.45">
      <c r="B34" s="34">
        <v>2021</v>
      </c>
      <c r="C34" s="64" t="s">
        <v>295</v>
      </c>
      <c r="D34" s="62">
        <v>166</v>
      </c>
      <c r="E34" s="62">
        <v>66</v>
      </c>
      <c r="F34" s="62">
        <v>75</v>
      </c>
      <c r="H34" s="63">
        <f t="shared" si="0"/>
        <v>0.39759036144578314</v>
      </c>
      <c r="I34" s="63">
        <f t="shared" si="1"/>
        <v>0.45180722891566266</v>
      </c>
      <c r="R34">
        <f t="shared" si="2"/>
        <v>23</v>
      </c>
    </row>
    <row r="35" spans="2:18" x14ac:dyDescent="0.45">
      <c r="B35" s="34">
        <v>2021</v>
      </c>
      <c r="C35" s="64" t="s">
        <v>292</v>
      </c>
      <c r="D35" s="62">
        <v>192</v>
      </c>
      <c r="E35" s="62">
        <v>90</v>
      </c>
      <c r="F35" s="62">
        <v>99</v>
      </c>
      <c r="H35" s="63">
        <f t="shared" si="0"/>
        <v>0.46875</v>
      </c>
      <c r="I35" s="63">
        <f t="shared" si="1"/>
        <v>0.515625</v>
      </c>
      <c r="P35" s="26">
        <f>Emissions!H18</f>
        <v>109721855.692</v>
      </c>
      <c r="Q35">
        <f>P35/2000000</f>
        <v>54.860927846000003</v>
      </c>
      <c r="R35">
        <f t="shared" si="2"/>
        <v>26</v>
      </c>
    </row>
    <row r="36" spans="2:18" x14ac:dyDescent="0.45">
      <c r="B36" s="19">
        <v>2022</v>
      </c>
      <c r="C36" s="64" t="s">
        <v>293</v>
      </c>
      <c r="D36" s="62">
        <v>167</v>
      </c>
      <c r="E36" s="62">
        <v>70</v>
      </c>
      <c r="F36" s="62">
        <v>77</v>
      </c>
      <c r="H36" s="63">
        <f t="shared" si="0"/>
        <v>0.41916167664670656</v>
      </c>
      <c r="I36" s="63">
        <f t="shared" si="1"/>
        <v>0.46107784431137727</v>
      </c>
      <c r="R36">
        <f t="shared" si="2"/>
        <v>-25</v>
      </c>
    </row>
    <row r="37" spans="2:18" x14ac:dyDescent="0.45">
      <c r="B37" s="19">
        <v>2022</v>
      </c>
      <c r="C37" s="64" t="s">
        <v>294</v>
      </c>
      <c r="D37" s="62">
        <v>189</v>
      </c>
      <c r="E37" s="62">
        <v>83</v>
      </c>
      <c r="F37" s="62">
        <v>92</v>
      </c>
      <c r="H37" s="63">
        <f t="shared" si="0"/>
        <v>0.43915343915343913</v>
      </c>
      <c r="I37" s="63">
        <f t="shared" si="1"/>
        <v>0.48677248677248675</v>
      </c>
      <c r="R37">
        <f t="shared" si="2"/>
        <v>22</v>
      </c>
    </row>
    <row r="38" spans="2:18" x14ac:dyDescent="0.45">
      <c r="B38" s="19">
        <v>2022</v>
      </c>
      <c r="C38" s="64" t="s">
        <v>295</v>
      </c>
      <c r="D38" s="62">
        <v>211</v>
      </c>
      <c r="E38" s="62">
        <v>108</v>
      </c>
      <c r="F38" s="62">
        <v>111</v>
      </c>
      <c r="H38" s="72">
        <f t="shared" si="0"/>
        <v>0.51184834123222744</v>
      </c>
      <c r="I38" s="72">
        <f t="shared" si="1"/>
        <v>0.52606635071090047</v>
      </c>
      <c r="R38">
        <f t="shared" si="2"/>
        <v>22</v>
      </c>
    </row>
    <row r="39" spans="2:18" x14ac:dyDescent="0.45">
      <c r="B39" s="19">
        <v>2022</v>
      </c>
      <c r="C39" s="64" t="s">
        <v>292</v>
      </c>
      <c r="D39" s="62">
        <v>231</v>
      </c>
      <c r="E39" s="62">
        <v>143</v>
      </c>
      <c r="F39" s="62">
        <v>148</v>
      </c>
      <c r="H39" s="72">
        <f t="shared" ref="H39:H43" si="3">E39/D39</f>
        <v>0.61904761904761907</v>
      </c>
      <c r="I39" s="72">
        <f t="shared" ref="I39:I43" si="4">F39/D39</f>
        <v>0.64069264069264065</v>
      </c>
      <c r="P39" s="26">
        <f>Emissions!H19</f>
        <v>193386900.70299998</v>
      </c>
      <c r="Q39">
        <f>P39/2000000</f>
        <v>96.69345035149999</v>
      </c>
      <c r="R39">
        <f t="shared" si="2"/>
        <v>20</v>
      </c>
    </row>
    <row r="40" spans="2:18" x14ac:dyDescent="0.45">
      <c r="B40" s="19">
        <v>2023</v>
      </c>
      <c r="C40" s="64" t="s">
        <v>293</v>
      </c>
      <c r="D40" s="62">
        <v>204</v>
      </c>
      <c r="E40" s="62">
        <v>119</v>
      </c>
      <c r="F40" s="62">
        <v>127</v>
      </c>
      <c r="H40" s="72">
        <f t="shared" si="3"/>
        <v>0.58333333333333337</v>
      </c>
      <c r="I40" s="72">
        <f t="shared" si="4"/>
        <v>0.62254901960784315</v>
      </c>
      <c r="R40">
        <f t="shared" si="2"/>
        <v>-27</v>
      </c>
    </row>
    <row r="41" spans="2:18" x14ac:dyDescent="0.45">
      <c r="B41" s="19">
        <v>2023</v>
      </c>
      <c r="C41" s="64" t="s">
        <v>294</v>
      </c>
      <c r="D41" s="62">
        <v>227</v>
      </c>
      <c r="E41" s="62">
        <v>132</v>
      </c>
      <c r="F41" s="62">
        <v>140</v>
      </c>
      <c r="H41" s="72">
        <f t="shared" si="3"/>
        <v>0.58149779735682816</v>
      </c>
      <c r="I41" s="72">
        <f t="shared" si="4"/>
        <v>0.61674008810572689</v>
      </c>
      <c r="R41">
        <f t="shared" si="2"/>
        <v>23</v>
      </c>
    </row>
    <row r="42" spans="2:18" x14ac:dyDescent="0.45">
      <c r="B42" s="19">
        <v>2023</v>
      </c>
      <c r="C42" s="64" t="s">
        <v>295</v>
      </c>
      <c r="D42" s="62">
        <v>251</v>
      </c>
      <c r="E42" s="62">
        <v>152</v>
      </c>
      <c r="F42" s="62">
        <v>160</v>
      </c>
      <c r="H42" s="72">
        <f t="shared" si="3"/>
        <v>0.60557768924302791</v>
      </c>
      <c r="I42" s="72">
        <f t="shared" si="4"/>
        <v>0.63745019920318724</v>
      </c>
      <c r="R42">
        <f t="shared" si="2"/>
        <v>24</v>
      </c>
    </row>
    <row r="43" spans="2:18" x14ac:dyDescent="0.45">
      <c r="B43" s="19">
        <v>2023</v>
      </c>
      <c r="C43" s="64" t="s">
        <v>292</v>
      </c>
      <c r="D43" s="62">
        <v>278</v>
      </c>
      <c r="E43" s="62">
        <v>197</v>
      </c>
      <c r="F43" s="62">
        <v>205</v>
      </c>
      <c r="H43" s="72">
        <f t="shared" si="3"/>
        <v>0.70863309352517989</v>
      </c>
      <c r="I43" s="72">
        <f t="shared" si="4"/>
        <v>0.73741007194244601</v>
      </c>
      <c r="P43" s="26">
        <f>Emissions!H20</f>
        <v>177690130.53999996</v>
      </c>
      <c r="Q43">
        <f>P43/2000000+Q35+Q39</f>
        <v>240.39944346749996</v>
      </c>
      <c r="R43">
        <f t="shared" si="2"/>
        <v>27</v>
      </c>
    </row>
    <row r="44" spans="2:18" x14ac:dyDescent="0.45">
      <c r="P44" s="26"/>
    </row>
    <row r="45" spans="2:18" x14ac:dyDescent="0.45">
      <c r="B45" s="34">
        <v>2024</v>
      </c>
      <c r="C45" s="64" t="s">
        <v>293</v>
      </c>
      <c r="D45" s="64">
        <v>98</v>
      </c>
      <c r="E45" s="64">
        <v>28</v>
      </c>
      <c r="F45" s="64">
        <v>35</v>
      </c>
      <c r="H45" s="72">
        <f t="shared" ref="H45" si="5">E45/D45</f>
        <v>0.2857142857142857</v>
      </c>
      <c r="I45" s="72">
        <f t="shared" ref="I45" si="6">F45/D45</f>
        <v>0.35714285714285715</v>
      </c>
    </row>
    <row r="46" spans="2:18" x14ac:dyDescent="0.45">
      <c r="B46" s="19">
        <v>2024</v>
      </c>
      <c r="C46" s="64" t="s">
        <v>294</v>
      </c>
      <c r="D46" s="62"/>
      <c r="E46" s="62"/>
      <c r="F46" s="62"/>
    </row>
    <row r="47" spans="2:18" x14ac:dyDescent="0.45">
      <c r="B47" s="19">
        <v>2024</v>
      </c>
      <c r="C47" s="64" t="s">
        <v>295</v>
      </c>
      <c r="D47" s="62"/>
      <c r="E47" s="62"/>
      <c r="F47" s="62"/>
    </row>
    <row r="48" spans="2:18" x14ac:dyDescent="0.45">
      <c r="B48" s="19">
        <v>2024</v>
      </c>
      <c r="C48" s="64" t="s">
        <v>292</v>
      </c>
      <c r="D48" s="62"/>
      <c r="E48" s="62"/>
      <c r="F48" s="62"/>
    </row>
  </sheetData>
  <mergeCells count="1">
    <mergeCell ref="P6:R6"/>
  </mergeCells>
  <hyperlinks>
    <hyperlink ref="B2" r:id="rId1" xr:uid="{9DD1BD92-75B8-418B-A845-65DE48AD84AB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5ADFA-3AE4-4CA3-894F-2B14FEE34FCA}">
  <dimension ref="A1:G27"/>
  <sheetViews>
    <sheetView workbookViewId="0">
      <selection activeCell="A17" sqref="A17:B18"/>
    </sheetView>
  </sheetViews>
  <sheetFormatPr defaultRowHeight="14.25" x14ac:dyDescent="0.45"/>
  <cols>
    <col min="1" max="1" width="4.73046875" bestFit="1" customWidth="1"/>
    <col min="2" max="2" width="8.33203125" bestFit="1" customWidth="1"/>
  </cols>
  <sheetData>
    <row r="1" spans="1:6" x14ac:dyDescent="0.45">
      <c r="A1" t="s">
        <v>360</v>
      </c>
    </row>
    <row r="2" spans="1:6" x14ac:dyDescent="0.45">
      <c r="A2" s="35" t="s">
        <v>284</v>
      </c>
    </row>
    <row r="4" spans="1:6" x14ac:dyDescent="0.45">
      <c r="A4" t="s">
        <v>345</v>
      </c>
      <c r="E4" t="s">
        <v>346</v>
      </c>
    </row>
    <row r="6" spans="1:6" x14ac:dyDescent="0.45">
      <c r="C6" t="s">
        <v>55</v>
      </c>
      <c r="D6" t="s">
        <v>347</v>
      </c>
      <c r="E6" t="s">
        <v>350</v>
      </c>
    </row>
    <row r="7" spans="1:6" x14ac:dyDescent="0.45">
      <c r="A7" t="s">
        <v>279</v>
      </c>
      <c r="B7" t="s">
        <v>313</v>
      </c>
      <c r="C7" t="s">
        <v>348</v>
      </c>
      <c r="D7" t="s">
        <v>348</v>
      </c>
      <c r="E7" t="s">
        <v>279</v>
      </c>
    </row>
    <row r="8" spans="1:6" x14ac:dyDescent="0.45">
      <c r="A8">
        <v>2009</v>
      </c>
      <c r="B8" s="26">
        <f>ROUND(Emissions!H6/1000000,0)</f>
        <v>124</v>
      </c>
    </row>
    <row r="9" spans="1:6" x14ac:dyDescent="0.45">
      <c r="A9">
        <v>2010</v>
      </c>
      <c r="B9" s="26">
        <f>ROUND(Emissions!H7/1000000,0)</f>
        <v>137</v>
      </c>
    </row>
    <row r="10" spans="1:6" x14ac:dyDescent="0.45">
      <c r="A10">
        <v>2011</v>
      </c>
      <c r="B10" s="26">
        <f>ROUND(Emissions!H8/1000000,0)</f>
        <v>122</v>
      </c>
    </row>
    <row r="11" spans="1:6" x14ac:dyDescent="0.45">
      <c r="A11" s="75">
        <v>2012</v>
      </c>
      <c r="B11" s="26">
        <f>ROUND(Emissions!H9/1000000,0)</f>
        <v>95</v>
      </c>
    </row>
    <row r="12" spans="1:6" x14ac:dyDescent="0.45">
      <c r="A12" s="75">
        <v>2013</v>
      </c>
      <c r="B12" s="26">
        <f>ROUND(Emissions!H10/1000000,0)</f>
        <v>88</v>
      </c>
    </row>
    <row r="13" spans="1:6" x14ac:dyDescent="0.45">
      <c r="A13" s="75">
        <v>2014</v>
      </c>
      <c r="B13" s="26">
        <f>ROUND(Emissions!H11/1000000,0)</f>
        <v>88</v>
      </c>
    </row>
    <row r="14" spans="1:6" x14ac:dyDescent="0.45">
      <c r="A14">
        <v>2015</v>
      </c>
      <c r="B14" s="26">
        <f>ROUND(Emissions!H12/1000000,0)</f>
        <v>85</v>
      </c>
    </row>
    <row r="15" spans="1:6" x14ac:dyDescent="0.45">
      <c r="A15">
        <v>2016</v>
      </c>
      <c r="B15" s="26">
        <f>ROUND(Emissions!H13/1000000,0)</f>
        <v>81</v>
      </c>
      <c r="D15">
        <v>41</v>
      </c>
      <c r="E15">
        <v>2018</v>
      </c>
      <c r="F15" t="s">
        <v>352</v>
      </c>
    </row>
    <row r="16" spans="1:6" x14ac:dyDescent="0.45">
      <c r="A16">
        <v>2017</v>
      </c>
      <c r="B16" s="26">
        <f>ROUND(Emissions!H14/1000000,0)</f>
        <v>66</v>
      </c>
      <c r="D16">
        <v>40</v>
      </c>
      <c r="E16">
        <v>2018</v>
      </c>
      <c r="F16" t="s">
        <v>353</v>
      </c>
    </row>
    <row r="17" spans="1:7" x14ac:dyDescent="0.45">
      <c r="A17" s="75">
        <v>2018</v>
      </c>
      <c r="B17" s="26">
        <f>ROUND(Emissions!H15/1000000,0)</f>
        <v>73</v>
      </c>
      <c r="C17">
        <v>137</v>
      </c>
      <c r="E17">
        <v>2018</v>
      </c>
      <c r="F17" t="s">
        <v>354</v>
      </c>
    </row>
    <row r="18" spans="1:7" x14ac:dyDescent="0.45">
      <c r="A18" s="75">
        <v>2019</v>
      </c>
      <c r="B18" s="26">
        <f>ROUND(Emissions!H16/1000000,0)</f>
        <v>62</v>
      </c>
      <c r="D18">
        <v>64.900000000000006</v>
      </c>
      <c r="E18">
        <v>2019</v>
      </c>
      <c r="F18" t="s">
        <v>351</v>
      </c>
    </row>
    <row r="19" spans="1:7" x14ac:dyDescent="0.45">
      <c r="A19" s="75">
        <v>2020</v>
      </c>
      <c r="B19" s="26">
        <f>ROUND(Emissions!H17/1000000,0)</f>
        <v>77</v>
      </c>
      <c r="D19">
        <v>64.900000000000006</v>
      </c>
      <c r="E19">
        <v>2020</v>
      </c>
      <c r="F19" t="s">
        <v>349</v>
      </c>
    </row>
    <row r="20" spans="1:7" x14ac:dyDescent="0.45">
      <c r="A20">
        <v>2021</v>
      </c>
      <c r="B20" s="26">
        <f>ROUND(Emissions!H18/1000000,0)</f>
        <v>110</v>
      </c>
      <c r="D20">
        <v>54</v>
      </c>
      <c r="E20">
        <v>2021</v>
      </c>
      <c r="F20" t="s">
        <v>355</v>
      </c>
    </row>
    <row r="21" spans="1:7" x14ac:dyDescent="0.45">
      <c r="A21">
        <v>2022</v>
      </c>
      <c r="B21" s="26">
        <f>ROUND(Emissions!H19/1000000,0)</f>
        <v>193</v>
      </c>
      <c r="D21">
        <v>55</v>
      </c>
      <c r="E21">
        <v>2022</v>
      </c>
      <c r="F21" t="s">
        <v>356</v>
      </c>
    </row>
    <row r="22" spans="1:7" x14ac:dyDescent="0.45">
      <c r="A22">
        <v>2023</v>
      </c>
      <c r="B22" s="26">
        <f>ROUND(Emissions!H20/1000000,0)</f>
        <v>178</v>
      </c>
    </row>
    <row r="24" spans="1:7" x14ac:dyDescent="0.45">
      <c r="E24" t="s">
        <v>361</v>
      </c>
      <c r="F24" t="s">
        <v>313</v>
      </c>
      <c r="G24" t="s">
        <v>17</v>
      </c>
    </row>
    <row r="25" spans="1:7" x14ac:dyDescent="0.45">
      <c r="E25" t="s">
        <v>357</v>
      </c>
      <c r="F25" s="26">
        <f>B14+B15+B16</f>
        <v>232</v>
      </c>
      <c r="G25">
        <f>D15+D16+C17</f>
        <v>218</v>
      </c>
    </row>
    <row r="26" spans="1:7" x14ac:dyDescent="0.45">
      <c r="E26" t="s">
        <v>358</v>
      </c>
    </row>
    <row r="27" spans="1:7" x14ac:dyDescent="0.45">
      <c r="E27" t="s">
        <v>359</v>
      </c>
    </row>
  </sheetData>
  <hyperlinks>
    <hyperlink ref="A2" r:id="rId1" xr:uid="{755C41F7-3ACC-45AB-87FB-1251AA7B3464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F4AF1-9E18-4067-ACEB-68F2152B3696}">
  <dimension ref="A1:A72"/>
  <sheetViews>
    <sheetView workbookViewId="0"/>
  </sheetViews>
  <sheetFormatPr defaultRowHeight="14.25" x14ac:dyDescent="0.45"/>
  <cols>
    <col min="1" max="1" width="42.59765625" bestFit="1" customWidth="1"/>
  </cols>
  <sheetData>
    <row r="1" spans="1:1" x14ac:dyDescent="0.45">
      <c r="A1" s="41" t="s">
        <v>180</v>
      </c>
    </row>
    <row r="2" spans="1:1" x14ac:dyDescent="0.45">
      <c r="A2" s="39" t="s">
        <v>191</v>
      </c>
    </row>
    <row r="3" spans="1:1" x14ac:dyDescent="0.45">
      <c r="A3" s="39" t="s">
        <v>192</v>
      </c>
    </row>
    <row r="4" spans="1:1" x14ac:dyDescent="0.45">
      <c r="A4" s="39" t="s">
        <v>193</v>
      </c>
    </row>
    <row r="5" spans="1:1" x14ac:dyDescent="0.45">
      <c r="A5" s="39" t="s">
        <v>194</v>
      </c>
    </row>
    <row r="6" spans="1:1" x14ac:dyDescent="0.45">
      <c r="A6" s="39" t="s">
        <v>195</v>
      </c>
    </row>
    <row r="7" spans="1:1" x14ac:dyDescent="0.45">
      <c r="A7" s="39" t="s">
        <v>196</v>
      </c>
    </row>
    <row r="8" spans="1:1" x14ac:dyDescent="0.45">
      <c r="A8" s="39" t="s">
        <v>197</v>
      </c>
    </row>
    <row r="9" spans="1:1" x14ac:dyDescent="0.45">
      <c r="A9" s="39" t="s">
        <v>198</v>
      </c>
    </row>
    <row r="10" spans="1:1" x14ac:dyDescent="0.45">
      <c r="A10" s="39" t="s">
        <v>260</v>
      </c>
    </row>
    <row r="11" spans="1:1" x14ac:dyDescent="0.45">
      <c r="A11" s="39" t="s">
        <v>199</v>
      </c>
    </row>
    <row r="12" spans="1:1" x14ac:dyDescent="0.45">
      <c r="A12" s="39" t="s">
        <v>200</v>
      </c>
    </row>
    <row r="13" spans="1:1" x14ac:dyDescent="0.45">
      <c r="A13" s="39" t="s">
        <v>201</v>
      </c>
    </row>
    <row r="14" spans="1:1" x14ac:dyDescent="0.45">
      <c r="A14" s="39" t="s">
        <v>202</v>
      </c>
    </row>
    <row r="15" spans="1:1" x14ac:dyDescent="0.45">
      <c r="A15" s="39" t="s">
        <v>203</v>
      </c>
    </row>
    <row r="16" spans="1:1" x14ac:dyDescent="0.45">
      <c r="A16" s="39" t="s">
        <v>204</v>
      </c>
    </row>
    <row r="17" spans="1:1" x14ac:dyDescent="0.45">
      <c r="A17" s="39" t="s">
        <v>205</v>
      </c>
    </row>
    <row r="18" spans="1:1" x14ac:dyDescent="0.45">
      <c r="A18" s="39" t="s">
        <v>206</v>
      </c>
    </row>
    <row r="19" spans="1:1" x14ac:dyDescent="0.45">
      <c r="A19" s="39" t="s">
        <v>207</v>
      </c>
    </row>
    <row r="20" spans="1:1" x14ac:dyDescent="0.45">
      <c r="A20" s="39" t="s">
        <v>208</v>
      </c>
    </row>
    <row r="21" spans="1:1" x14ac:dyDescent="0.45">
      <c r="A21" s="39" t="s">
        <v>209</v>
      </c>
    </row>
    <row r="22" spans="1:1" x14ac:dyDescent="0.45">
      <c r="A22" s="39" t="s">
        <v>210</v>
      </c>
    </row>
    <row r="23" spans="1:1" x14ac:dyDescent="0.45">
      <c r="A23" s="39" t="s">
        <v>211</v>
      </c>
    </row>
    <row r="24" spans="1:1" x14ac:dyDescent="0.45">
      <c r="A24" s="39" t="s">
        <v>212</v>
      </c>
    </row>
    <row r="25" spans="1:1" x14ac:dyDescent="0.45">
      <c r="A25" s="39" t="s">
        <v>213</v>
      </c>
    </row>
    <row r="26" spans="1:1" x14ac:dyDescent="0.45">
      <c r="A26" s="39" t="s">
        <v>214</v>
      </c>
    </row>
    <row r="27" spans="1:1" x14ac:dyDescent="0.45">
      <c r="A27" s="39" t="s">
        <v>215</v>
      </c>
    </row>
    <row r="28" spans="1:1" x14ac:dyDescent="0.45">
      <c r="A28" s="39" t="s">
        <v>216</v>
      </c>
    </row>
    <row r="29" spans="1:1" x14ac:dyDescent="0.45">
      <c r="A29" s="39" t="s">
        <v>217</v>
      </c>
    </row>
    <row r="30" spans="1:1" x14ac:dyDescent="0.45">
      <c r="A30" s="39" t="s">
        <v>218</v>
      </c>
    </row>
    <row r="31" spans="1:1" x14ac:dyDescent="0.45">
      <c r="A31" s="39" t="s">
        <v>219</v>
      </c>
    </row>
    <row r="32" spans="1:1" x14ac:dyDescent="0.45">
      <c r="A32" s="39" t="s">
        <v>220</v>
      </c>
    </row>
    <row r="33" spans="1:1" x14ac:dyDescent="0.45">
      <c r="A33" s="39" t="s">
        <v>221</v>
      </c>
    </row>
    <row r="34" spans="1:1" x14ac:dyDescent="0.45">
      <c r="A34" s="39" t="s">
        <v>222</v>
      </c>
    </row>
    <row r="35" spans="1:1" x14ac:dyDescent="0.45">
      <c r="A35" s="39" t="s">
        <v>223</v>
      </c>
    </row>
    <row r="36" spans="1:1" x14ac:dyDescent="0.45">
      <c r="A36" s="39" t="s">
        <v>224</v>
      </c>
    </row>
    <row r="37" spans="1:1" x14ac:dyDescent="0.45">
      <c r="A37" s="40" t="s">
        <v>225</v>
      </c>
    </row>
    <row r="38" spans="1:1" x14ac:dyDescent="0.45">
      <c r="A38" s="40" t="s">
        <v>226</v>
      </c>
    </row>
    <row r="39" spans="1:1" x14ac:dyDescent="0.45">
      <c r="A39" s="40" t="s">
        <v>227</v>
      </c>
    </row>
    <row r="40" spans="1:1" x14ac:dyDescent="0.45">
      <c r="A40" s="40" t="s">
        <v>228</v>
      </c>
    </row>
    <row r="41" spans="1:1" x14ac:dyDescent="0.45">
      <c r="A41" s="40" t="s">
        <v>229</v>
      </c>
    </row>
    <row r="42" spans="1:1" x14ac:dyDescent="0.45">
      <c r="A42" s="40" t="s">
        <v>230</v>
      </c>
    </row>
    <row r="43" spans="1:1" x14ac:dyDescent="0.45">
      <c r="A43" s="39" t="s">
        <v>231</v>
      </c>
    </row>
    <row r="44" spans="1:1" x14ac:dyDescent="0.45">
      <c r="A44" s="39" t="s">
        <v>232</v>
      </c>
    </row>
    <row r="45" spans="1:1" x14ac:dyDescent="0.45">
      <c r="A45" s="39" t="s">
        <v>233</v>
      </c>
    </row>
    <row r="46" spans="1:1" x14ac:dyDescent="0.45">
      <c r="A46" s="39" t="s">
        <v>234</v>
      </c>
    </row>
    <row r="47" spans="1:1" x14ac:dyDescent="0.45">
      <c r="A47" s="39" t="s">
        <v>235</v>
      </c>
    </row>
    <row r="48" spans="1:1" x14ac:dyDescent="0.45">
      <c r="A48" s="39" t="s">
        <v>236</v>
      </c>
    </row>
    <row r="49" spans="1:1" x14ac:dyDescent="0.45">
      <c r="A49" s="39" t="s">
        <v>237</v>
      </c>
    </row>
    <row r="50" spans="1:1" x14ac:dyDescent="0.45">
      <c r="A50" s="40" t="s">
        <v>238</v>
      </c>
    </row>
    <row r="51" spans="1:1" x14ac:dyDescent="0.45">
      <c r="A51" s="39" t="s">
        <v>239</v>
      </c>
    </row>
    <row r="52" spans="1:1" x14ac:dyDescent="0.45">
      <c r="A52" s="39" t="s">
        <v>240</v>
      </c>
    </row>
    <row r="53" spans="1:1" x14ac:dyDescent="0.45">
      <c r="A53" s="39" t="s">
        <v>241</v>
      </c>
    </row>
    <row r="54" spans="1:1" x14ac:dyDescent="0.45">
      <c r="A54" s="39" t="s">
        <v>242</v>
      </c>
    </row>
    <row r="55" spans="1:1" x14ac:dyDescent="0.45">
      <c r="A55" s="39" t="s">
        <v>243</v>
      </c>
    </row>
    <row r="56" spans="1:1" x14ac:dyDescent="0.45">
      <c r="A56" s="39" t="s">
        <v>244</v>
      </c>
    </row>
    <row r="57" spans="1:1" x14ac:dyDescent="0.45">
      <c r="A57" s="39" t="s">
        <v>245</v>
      </c>
    </row>
    <row r="58" spans="1:1" x14ac:dyDescent="0.45">
      <c r="A58" s="40" t="s">
        <v>246</v>
      </c>
    </row>
    <row r="59" spans="1:1" x14ac:dyDescent="0.45">
      <c r="A59" s="40" t="s">
        <v>247</v>
      </c>
    </row>
    <row r="60" spans="1:1" x14ac:dyDescent="0.45">
      <c r="A60" s="40" t="s">
        <v>248</v>
      </c>
    </row>
    <row r="61" spans="1:1" x14ac:dyDescent="0.45">
      <c r="A61" s="40" t="s">
        <v>249</v>
      </c>
    </row>
    <row r="62" spans="1:1" x14ac:dyDescent="0.45">
      <c r="A62" s="39" t="s">
        <v>250</v>
      </c>
    </row>
    <row r="63" spans="1:1" x14ac:dyDescent="0.45">
      <c r="A63" s="40" t="s">
        <v>251</v>
      </c>
    </row>
    <row r="64" spans="1:1" x14ac:dyDescent="0.45">
      <c r="A64" s="39" t="s">
        <v>252</v>
      </c>
    </row>
    <row r="65" spans="1:1" x14ac:dyDescent="0.45">
      <c r="A65" s="39" t="s">
        <v>253</v>
      </c>
    </row>
    <row r="66" spans="1:1" x14ac:dyDescent="0.45">
      <c r="A66" s="40" t="s">
        <v>254</v>
      </c>
    </row>
    <row r="67" spans="1:1" x14ac:dyDescent="0.45">
      <c r="A67" s="39" t="s">
        <v>255</v>
      </c>
    </row>
    <row r="68" spans="1:1" x14ac:dyDescent="0.45">
      <c r="A68" s="39" t="s">
        <v>256</v>
      </c>
    </row>
    <row r="69" spans="1:1" x14ac:dyDescent="0.45">
      <c r="A69" s="39" t="s">
        <v>257</v>
      </c>
    </row>
    <row r="70" spans="1:1" x14ac:dyDescent="0.45">
      <c r="A70" s="39" t="s">
        <v>258</v>
      </c>
    </row>
    <row r="71" spans="1:1" x14ac:dyDescent="0.45">
      <c r="A71" s="39" t="s">
        <v>259</v>
      </c>
    </row>
    <row r="72" spans="1:1" x14ac:dyDescent="0.45">
      <c r="A72" t="s">
        <v>261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M30"/>
  <sheetViews>
    <sheetView workbookViewId="0">
      <selection activeCell="C20" sqref="C20"/>
    </sheetView>
  </sheetViews>
  <sheetFormatPr defaultRowHeight="14.25" x14ac:dyDescent="0.45"/>
  <cols>
    <col min="1" max="1" width="7.86328125" customWidth="1"/>
    <col min="2" max="2" width="9.6640625" customWidth="1"/>
    <col min="3" max="4" width="11.46484375" bestFit="1" customWidth="1"/>
    <col min="5" max="5" width="20.46484375" bestFit="1" customWidth="1"/>
    <col min="6" max="6" width="12.1328125" customWidth="1"/>
    <col min="7" max="7" width="11.46484375" bestFit="1" customWidth="1"/>
    <col min="11" max="11" width="2.53125" customWidth="1"/>
    <col min="12" max="12" width="3.1328125" customWidth="1"/>
  </cols>
  <sheetData>
    <row r="3" spans="1:13" x14ac:dyDescent="0.45">
      <c r="A3" s="32"/>
      <c r="B3" s="32"/>
      <c r="C3" s="116" t="s">
        <v>75</v>
      </c>
      <c r="D3" s="116"/>
      <c r="E3" s="116"/>
      <c r="F3" s="116" t="s">
        <v>88</v>
      </c>
      <c r="G3" s="116"/>
    </row>
    <row r="4" spans="1:13" x14ac:dyDescent="0.45">
      <c r="A4" s="33"/>
      <c r="B4" s="33"/>
      <c r="C4" s="15" t="s">
        <v>77</v>
      </c>
      <c r="D4" s="15" t="s">
        <v>78</v>
      </c>
      <c r="E4" s="15" t="s">
        <v>77</v>
      </c>
      <c r="F4" s="15" t="s">
        <v>86</v>
      </c>
      <c r="G4" s="15" t="s">
        <v>73</v>
      </c>
      <c r="L4" t="s">
        <v>79</v>
      </c>
    </row>
    <row r="5" spans="1:13" x14ac:dyDescent="0.45">
      <c r="A5" s="19" t="s">
        <v>0</v>
      </c>
      <c r="B5" s="19" t="s">
        <v>22</v>
      </c>
      <c r="C5" s="19" t="s">
        <v>74</v>
      </c>
      <c r="D5" s="19" t="s">
        <v>74</v>
      </c>
      <c r="E5" s="19" t="s">
        <v>76</v>
      </c>
      <c r="F5" s="19" t="s">
        <v>87</v>
      </c>
      <c r="G5" s="19" t="s">
        <v>74</v>
      </c>
      <c r="L5" t="s">
        <v>80</v>
      </c>
    </row>
    <row r="6" spans="1:13" x14ac:dyDescent="0.45">
      <c r="A6">
        <f>'Old summary'!A37</f>
        <v>30</v>
      </c>
      <c r="B6" s="1">
        <f>'Old summary'!B37</f>
        <v>42342</v>
      </c>
      <c r="C6" s="6"/>
      <c r="D6" s="6"/>
      <c r="E6" s="6"/>
      <c r="M6" t="s">
        <v>81</v>
      </c>
    </row>
    <row r="7" spans="1:13" x14ac:dyDescent="0.45">
      <c r="A7">
        <f>'Old summary'!A38</f>
        <v>31</v>
      </c>
      <c r="B7" s="1">
        <f>'Old summary'!B38</f>
        <v>42438</v>
      </c>
      <c r="C7" s="6"/>
      <c r="D7" s="6"/>
      <c r="E7" s="6"/>
      <c r="F7" s="6"/>
      <c r="G7" s="6"/>
      <c r="M7" t="s">
        <v>82</v>
      </c>
    </row>
    <row r="8" spans="1:13" x14ac:dyDescent="0.45">
      <c r="A8">
        <f>'Old summary'!A39</f>
        <v>32</v>
      </c>
      <c r="B8" s="1">
        <f>'Old summary'!B39</f>
        <v>42522</v>
      </c>
      <c r="C8" s="6"/>
      <c r="D8" s="6"/>
      <c r="E8" s="6"/>
      <c r="F8" s="6"/>
      <c r="G8" s="6"/>
      <c r="L8" t="s">
        <v>83</v>
      </c>
    </row>
    <row r="9" spans="1:13" x14ac:dyDescent="0.45">
      <c r="A9">
        <f>'Old summary'!A40</f>
        <v>33</v>
      </c>
      <c r="B9" s="1">
        <f>'Old summary'!B40</f>
        <v>42620</v>
      </c>
      <c r="C9" s="6"/>
      <c r="D9" s="6"/>
      <c r="E9" s="6"/>
      <c r="F9" s="6"/>
      <c r="G9" s="6"/>
      <c r="L9" t="s">
        <v>84</v>
      </c>
    </row>
    <row r="10" spans="1:13" x14ac:dyDescent="0.45">
      <c r="A10">
        <f>'Old summary'!A41</f>
        <v>34</v>
      </c>
      <c r="B10" s="1">
        <f>'Old summary'!B41</f>
        <v>42711</v>
      </c>
      <c r="C10" s="6"/>
      <c r="D10" s="6"/>
      <c r="E10" s="6"/>
      <c r="F10" s="6"/>
      <c r="G10" s="6"/>
      <c r="L10" t="s">
        <v>85</v>
      </c>
    </row>
    <row r="11" spans="1:13" x14ac:dyDescent="0.45">
      <c r="A11">
        <f>'Old summary'!A42</f>
        <v>35</v>
      </c>
      <c r="B11" s="1">
        <f>'Old summary'!B42</f>
        <v>42802</v>
      </c>
      <c r="C11" s="6"/>
      <c r="D11" s="6"/>
      <c r="E11" s="6"/>
      <c r="F11" s="6"/>
      <c r="G11" s="6"/>
    </row>
    <row r="12" spans="1:13" x14ac:dyDescent="0.45">
      <c r="A12">
        <f>'Old summary'!A43</f>
        <v>36</v>
      </c>
      <c r="B12" s="1">
        <f>'Old summary'!B43</f>
        <v>42893</v>
      </c>
      <c r="C12" s="6"/>
      <c r="D12" s="6"/>
      <c r="E12" s="6"/>
      <c r="F12" s="6"/>
      <c r="G12" s="6"/>
      <c r="K12" t="s">
        <v>75</v>
      </c>
    </row>
    <row r="13" spans="1:13" x14ac:dyDescent="0.45">
      <c r="A13">
        <f>'Old summary'!A44</f>
        <v>37</v>
      </c>
      <c r="B13" s="1">
        <f>'Old summary'!B44</f>
        <v>42984</v>
      </c>
      <c r="C13" s="6"/>
      <c r="D13" s="6"/>
      <c r="E13" s="6"/>
      <c r="F13" s="6"/>
      <c r="G13" s="6"/>
      <c r="L13" t="s">
        <v>90</v>
      </c>
    </row>
    <row r="14" spans="1:13" x14ac:dyDescent="0.45">
      <c r="A14">
        <f>'Old summary'!A45</f>
        <v>38</v>
      </c>
      <c r="B14" s="1">
        <f>'Old summary'!B45</f>
        <v>43077</v>
      </c>
      <c r="C14" s="6"/>
      <c r="D14" s="6"/>
      <c r="E14" s="6"/>
      <c r="F14" s="6"/>
      <c r="G14" s="6"/>
      <c r="M14" t="s">
        <v>89</v>
      </c>
    </row>
    <row r="15" spans="1:13" x14ac:dyDescent="0.45">
      <c r="A15">
        <f>'Old summary'!A46</f>
        <v>39</v>
      </c>
      <c r="B15" s="1">
        <f>'Old summary'!B46</f>
        <v>43175</v>
      </c>
      <c r="C15" s="6"/>
      <c r="D15" s="6"/>
      <c r="E15" s="6"/>
      <c r="F15" s="6"/>
      <c r="G15" s="6"/>
      <c r="L15" t="s">
        <v>91</v>
      </c>
    </row>
    <row r="16" spans="1:13" x14ac:dyDescent="0.45">
      <c r="A16">
        <f>'Old summary'!A47</f>
        <v>40</v>
      </c>
      <c r="B16" s="1">
        <f>'Old summary'!B47</f>
        <v>43264</v>
      </c>
      <c r="C16" s="6"/>
      <c r="D16" s="6"/>
      <c r="E16" s="6"/>
      <c r="F16" s="6"/>
      <c r="G16" s="6"/>
      <c r="M16" t="s">
        <v>94</v>
      </c>
    </row>
    <row r="17" spans="1:13" x14ac:dyDescent="0.45">
      <c r="A17">
        <f>'Old summary'!A48</f>
        <v>41</v>
      </c>
      <c r="B17" s="1">
        <f>'Old summary'!B48</f>
        <v>43348</v>
      </c>
      <c r="C17" s="6"/>
      <c r="D17" s="6"/>
      <c r="E17" s="6"/>
      <c r="F17" s="6"/>
      <c r="G17" s="6"/>
      <c r="L17" t="s">
        <v>92</v>
      </c>
    </row>
    <row r="18" spans="1:13" x14ac:dyDescent="0.45">
      <c r="A18">
        <f>'Old summary'!A49</f>
        <v>42</v>
      </c>
      <c r="B18" s="1">
        <f>'Old summary'!B49</f>
        <v>43439</v>
      </c>
      <c r="C18" s="6"/>
      <c r="D18" s="6"/>
      <c r="E18" s="6"/>
      <c r="F18" s="6"/>
      <c r="G18" s="6"/>
      <c r="M18" t="s">
        <v>95</v>
      </c>
    </row>
    <row r="19" spans="1:13" x14ac:dyDescent="0.45">
      <c r="A19">
        <f>'Old summary'!A50</f>
        <v>43</v>
      </c>
      <c r="B19" s="1">
        <f>'Old summary'!B50</f>
        <v>43537</v>
      </c>
      <c r="C19" s="6">
        <v>0.74</v>
      </c>
      <c r="D19" s="25">
        <v>0.74</v>
      </c>
      <c r="E19" s="6">
        <v>0.51</v>
      </c>
      <c r="F19" s="6">
        <v>0.45</v>
      </c>
      <c r="G19" s="6">
        <v>0.53</v>
      </c>
      <c r="K19" t="s">
        <v>88</v>
      </c>
    </row>
    <row r="20" spans="1:13" x14ac:dyDescent="0.45">
      <c r="A20">
        <f>'Old summary'!A51</f>
        <v>44</v>
      </c>
      <c r="B20" s="1">
        <f>'Old summary'!B51</f>
        <v>43621</v>
      </c>
      <c r="C20" s="6">
        <v>0.47</v>
      </c>
      <c r="D20" s="25">
        <v>0.74</v>
      </c>
      <c r="E20" s="6">
        <v>0.38</v>
      </c>
      <c r="F20" s="6">
        <v>0.45</v>
      </c>
      <c r="G20" s="6">
        <v>0.52</v>
      </c>
      <c r="L20" t="s">
        <v>76</v>
      </c>
    </row>
    <row r="21" spans="1:13" x14ac:dyDescent="0.45">
      <c r="A21">
        <f>'Old summary'!A52</f>
        <v>45</v>
      </c>
      <c r="B21" s="1">
        <v>43712</v>
      </c>
      <c r="C21" s="25">
        <v>0.67</v>
      </c>
      <c r="D21" s="25">
        <v>0.74</v>
      </c>
      <c r="E21" s="25">
        <v>0.61</v>
      </c>
      <c r="F21" s="25">
        <v>0.49</v>
      </c>
      <c r="G21" s="25">
        <v>0.55000000000000004</v>
      </c>
      <c r="M21" t="s">
        <v>96</v>
      </c>
    </row>
    <row r="22" spans="1:13" x14ac:dyDescent="0.45">
      <c r="A22">
        <f>'Old summary'!A53</f>
        <v>46</v>
      </c>
      <c r="B22" s="1">
        <v>43803</v>
      </c>
      <c r="C22" s="25">
        <v>0.83</v>
      </c>
      <c r="D22" s="25">
        <v>0.74</v>
      </c>
      <c r="E22" s="25">
        <v>0.48</v>
      </c>
      <c r="F22" s="25">
        <v>0.48</v>
      </c>
      <c r="G22" s="25">
        <v>0.55000000000000004</v>
      </c>
      <c r="L22" t="s">
        <v>93</v>
      </c>
    </row>
    <row r="23" spans="1:13" x14ac:dyDescent="0.45">
      <c r="A23">
        <f>'Old summary'!A54</f>
        <v>47</v>
      </c>
      <c r="B23" s="1">
        <v>43901</v>
      </c>
      <c r="C23" s="25">
        <v>0.69</v>
      </c>
      <c r="D23" s="25">
        <v>0.74</v>
      </c>
      <c r="E23" s="25">
        <v>0.55000000000000004</v>
      </c>
      <c r="F23" s="25">
        <v>0.47</v>
      </c>
      <c r="G23" s="25">
        <v>0.53</v>
      </c>
      <c r="M23" t="s">
        <v>97</v>
      </c>
    </row>
    <row r="24" spans="1:13" x14ac:dyDescent="0.45">
      <c r="A24">
        <f>'Old summary'!A55</f>
        <v>48</v>
      </c>
      <c r="B24" s="1">
        <v>43985</v>
      </c>
      <c r="C24" s="25">
        <v>0.62</v>
      </c>
      <c r="D24" s="25">
        <v>0.74</v>
      </c>
      <c r="E24" s="25">
        <v>0.31</v>
      </c>
      <c r="F24" s="25">
        <v>0.47</v>
      </c>
      <c r="G24" s="25">
        <v>0.53</v>
      </c>
    </row>
    <row r="25" spans="1:13" x14ac:dyDescent="0.45">
      <c r="B25" s="1"/>
    </row>
    <row r="26" spans="1:13" x14ac:dyDescent="0.45">
      <c r="B26" s="1"/>
    </row>
    <row r="27" spans="1:13" x14ac:dyDescent="0.45">
      <c r="B27" s="1"/>
    </row>
    <row r="28" spans="1:13" x14ac:dyDescent="0.45">
      <c r="B28" s="1"/>
    </row>
    <row r="29" spans="1:13" x14ac:dyDescent="0.45">
      <c r="B29" s="1"/>
    </row>
    <row r="30" spans="1:13" x14ac:dyDescent="0.45">
      <c r="B30" s="1"/>
    </row>
  </sheetData>
  <mergeCells count="2">
    <mergeCell ref="C3:E3"/>
    <mergeCell ref="F3:G3"/>
  </mergeCells>
  <pageMargins left="0.7" right="0.7" top="0.75" bottom="0.75" header="0.3" footer="0.3"/>
  <pageSetup orientation="portrait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A66A3-F392-4520-AC67-DFA955E18E70}">
  <dimension ref="A1:K79"/>
  <sheetViews>
    <sheetView topLeftCell="A3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E66" sqref="E66"/>
    </sheetView>
  </sheetViews>
  <sheetFormatPr defaultRowHeight="14.25" x14ac:dyDescent="0.45"/>
  <cols>
    <col min="1" max="1" width="16.53125" bestFit="1" customWidth="1"/>
    <col min="2" max="2" width="10.53125" bestFit="1" customWidth="1"/>
    <col min="3" max="3" width="14.86328125" bestFit="1" customWidth="1"/>
    <col min="4" max="4" width="9.86328125" bestFit="1" customWidth="1"/>
    <col min="5" max="5" width="12.33203125" bestFit="1" customWidth="1"/>
    <col min="6" max="6" width="12" bestFit="1" customWidth="1"/>
    <col min="7" max="7" width="15.1328125" bestFit="1" customWidth="1"/>
  </cols>
  <sheetData>
    <row r="1" spans="1:7" x14ac:dyDescent="0.45">
      <c r="A1" t="s">
        <v>98</v>
      </c>
      <c r="D1" s="35" t="s">
        <v>99</v>
      </c>
    </row>
    <row r="3" spans="1:7" x14ac:dyDescent="0.45">
      <c r="A3" s="34" t="s">
        <v>0</v>
      </c>
      <c r="B3" s="34" t="s">
        <v>22</v>
      </c>
      <c r="C3" s="34" t="s">
        <v>100</v>
      </c>
      <c r="D3" s="34" t="s">
        <v>101</v>
      </c>
      <c r="E3" s="34" t="s">
        <v>102</v>
      </c>
      <c r="F3" s="34" t="s">
        <v>103</v>
      </c>
      <c r="G3" s="34" t="s">
        <v>104</v>
      </c>
    </row>
    <row r="4" spans="1:7" x14ac:dyDescent="0.45">
      <c r="A4" s="2" t="s">
        <v>105</v>
      </c>
      <c r="B4" s="3">
        <v>39716</v>
      </c>
      <c r="C4" s="22">
        <v>12565387</v>
      </c>
      <c r="D4" s="2" t="s">
        <v>106</v>
      </c>
      <c r="E4" s="22">
        <v>12565387</v>
      </c>
      <c r="F4" s="36">
        <v>3.07</v>
      </c>
      <c r="G4" s="36">
        <v>38575738.090000004</v>
      </c>
    </row>
    <row r="5" spans="1:7" x14ac:dyDescent="0.45">
      <c r="A5" s="2" t="s">
        <v>107</v>
      </c>
      <c r="B5" s="3">
        <v>39799</v>
      </c>
      <c r="C5" s="22">
        <v>31505898</v>
      </c>
      <c r="D5" s="2" t="s">
        <v>106</v>
      </c>
      <c r="E5" s="22">
        <v>31505898</v>
      </c>
      <c r="F5" s="36">
        <v>3.38</v>
      </c>
      <c r="G5" s="36">
        <v>106489935.23999999</v>
      </c>
    </row>
    <row r="6" spans="1:7" x14ac:dyDescent="0.45">
      <c r="A6" s="2" t="s">
        <v>108</v>
      </c>
      <c r="B6" s="3">
        <v>39890</v>
      </c>
      <c r="C6" s="22">
        <v>31513765</v>
      </c>
      <c r="D6" s="2" t="s">
        <v>106</v>
      </c>
      <c r="E6" s="22">
        <v>31513765</v>
      </c>
      <c r="F6" s="36">
        <v>3.51</v>
      </c>
      <c r="G6" s="36">
        <v>117248629.8</v>
      </c>
    </row>
    <row r="7" spans="1:7" x14ac:dyDescent="0.45">
      <c r="A7" s="2" t="s">
        <v>109</v>
      </c>
      <c r="B7" s="3">
        <v>39890</v>
      </c>
      <c r="C7" s="22">
        <v>2175513</v>
      </c>
      <c r="D7" s="2" t="s">
        <v>106</v>
      </c>
      <c r="E7" s="22">
        <v>2175513</v>
      </c>
      <c r="F7" s="36">
        <v>3.05</v>
      </c>
      <c r="G7" s="2" t="s">
        <v>106</v>
      </c>
    </row>
    <row r="8" spans="1:7" x14ac:dyDescent="0.45">
      <c r="A8" s="2" t="s">
        <v>110</v>
      </c>
      <c r="B8" s="3">
        <v>39981</v>
      </c>
      <c r="C8" s="22">
        <v>30887620</v>
      </c>
      <c r="D8" s="2" t="s">
        <v>106</v>
      </c>
      <c r="E8" s="22">
        <v>30887620</v>
      </c>
      <c r="F8" s="36">
        <v>3.23</v>
      </c>
      <c r="G8" s="36">
        <v>104242445</v>
      </c>
    </row>
    <row r="9" spans="1:7" x14ac:dyDescent="0.45">
      <c r="A9" s="2" t="s">
        <v>111</v>
      </c>
      <c r="B9" s="3">
        <v>39981</v>
      </c>
      <c r="C9" s="22">
        <v>2172540</v>
      </c>
      <c r="D9" s="2" t="s">
        <v>106</v>
      </c>
      <c r="E9" s="22">
        <v>2172540</v>
      </c>
      <c r="F9" s="36">
        <v>2.06</v>
      </c>
      <c r="G9" s="2" t="s">
        <v>106</v>
      </c>
    </row>
    <row r="10" spans="1:7" x14ac:dyDescent="0.45">
      <c r="A10" s="2" t="s">
        <v>112</v>
      </c>
      <c r="B10" s="3">
        <v>40065</v>
      </c>
      <c r="C10" s="22">
        <v>28408945</v>
      </c>
      <c r="D10" s="2" t="s">
        <v>106</v>
      </c>
      <c r="E10" s="22">
        <v>28408945</v>
      </c>
      <c r="F10" s="36">
        <v>2.19</v>
      </c>
      <c r="G10" s="36">
        <v>66278239.350000001</v>
      </c>
    </row>
    <row r="11" spans="1:7" x14ac:dyDescent="0.45">
      <c r="A11" s="2" t="s">
        <v>113</v>
      </c>
      <c r="B11" s="3">
        <v>40065</v>
      </c>
      <c r="C11" s="22">
        <v>2172540</v>
      </c>
      <c r="D11" s="2" t="s">
        <v>106</v>
      </c>
      <c r="E11" s="22">
        <v>2172540</v>
      </c>
      <c r="F11" s="36">
        <v>1.87</v>
      </c>
      <c r="G11" s="2" t="s">
        <v>106</v>
      </c>
    </row>
    <row r="12" spans="1:7" x14ac:dyDescent="0.45">
      <c r="A12" s="2" t="s">
        <v>114</v>
      </c>
      <c r="B12" s="3">
        <v>40149</v>
      </c>
      <c r="C12" s="22">
        <v>28591698</v>
      </c>
      <c r="D12" s="2" t="s">
        <v>106</v>
      </c>
      <c r="E12" s="22">
        <v>28591698</v>
      </c>
      <c r="F12" s="36">
        <v>2.0499999999999998</v>
      </c>
      <c r="G12" s="36">
        <v>61587120.899999999</v>
      </c>
    </row>
    <row r="13" spans="1:7" x14ac:dyDescent="0.45">
      <c r="A13" s="2" t="s">
        <v>115</v>
      </c>
      <c r="B13" s="3">
        <v>40149</v>
      </c>
      <c r="C13" s="22">
        <v>2172540</v>
      </c>
      <c r="D13" s="2" t="s">
        <v>106</v>
      </c>
      <c r="E13" s="22">
        <v>1599000</v>
      </c>
      <c r="F13" s="36">
        <v>1.86</v>
      </c>
      <c r="G13" s="2" t="s">
        <v>106</v>
      </c>
    </row>
    <row r="14" spans="1:7" x14ac:dyDescent="0.45">
      <c r="A14" s="2" t="s">
        <v>116</v>
      </c>
      <c r="B14" s="3">
        <v>40247</v>
      </c>
      <c r="C14" s="22">
        <v>40612408</v>
      </c>
      <c r="D14" s="2" t="s">
        <v>106</v>
      </c>
      <c r="E14" s="22">
        <v>40612408</v>
      </c>
      <c r="F14" s="36">
        <v>2.0699999999999998</v>
      </c>
      <c r="G14" s="36">
        <v>87956944.560000002</v>
      </c>
    </row>
    <row r="15" spans="1:7" x14ac:dyDescent="0.45">
      <c r="A15" s="2" t="s">
        <v>117</v>
      </c>
      <c r="B15" s="3">
        <v>40247</v>
      </c>
      <c r="C15" s="22">
        <v>2137992</v>
      </c>
      <c r="D15" s="2" t="s">
        <v>106</v>
      </c>
      <c r="E15" s="22">
        <v>2091000</v>
      </c>
      <c r="F15" s="36">
        <v>1.86</v>
      </c>
      <c r="G15" s="2" t="s">
        <v>106</v>
      </c>
    </row>
    <row r="16" spans="1:7" x14ac:dyDescent="0.45">
      <c r="A16" s="2" t="s">
        <v>118</v>
      </c>
      <c r="B16" s="3">
        <v>40338</v>
      </c>
      <c r="C16" s="22">
        <v>40685585</v>
      </c>
      <c r="D16" s="2" t="s">
        <v>106</v>
      </c>
      <c r="E16" s="22">
        <v>40685585</v>
      </c>
      <c r="F16" s="36">
        <v>1.88</v>
      </c>
      <c r="G16" s="36">
        <v>80465566.780000001</v>
      </c>
    </row>
    <row r="17" spans="1:7" x14ac:dyDescent="0.45">
      <c r="A17" s="2" t="s">
        <v>119</v>
      </c>
      <c r="B17" s="3">
        <v>40338</v>
      </c>
      <c r="C17" s="22">
        <v>2137993</v>
      </c>
      <c r="D17" s="2" t="s">
        <v>106</v>
      </c>
      <c r="E17" s="22">
        <v>2137993</v>
      </c>
      <c r="F17" s="36">
        <v>1.86</v>
      </c>
      <c r="G17" s="2" t="s">
        <v>106</v>
      </c>
    </row>
    <row r="18" spans="1:7" x14ac:dyDescent="0.45">
      <c r="A18" s="2" t="s">
        <v>120</v>
      </c>
      <c r="B18" s="3">
        <v>40429</v>
      </c>
      <c r="C18" s="22">
        <v>45595968</v>
      </c>
      <c r="D18" s="2" t="s">
        <v>106</v>
      </c>
      <c r="E18" s="22">
        <v>34407000</v>
      </c>
      <c r="F18" s="36">
        <v>1.86</v>
      </c>
      <c r="G18" s="36">
        <v>66437340</v>
      </c>
    </row>
    <row r="19" spans="1:7" x14ac:dyDescent="0.45">
      <c r="A19" s="2" t="s">
        <v>121</v>
      </c>
      <c r="B19" s="3">
        <v>40429</v>
      </c>
      <c r="C19" s="22">
        <v>2137992</v>
      </c>
      <c r="D19" s="2" t="s">
        <v>106</v>
      </c>
      <c r="E19" s="22">
        <v>1312000</v>
      </c>
      <c r="F19" s="36">
        <v>1.86</v>
      </c>
      <c r="G19" s="2" t="s">
        <v>106</v>
      </c>
    </row>
    <row r="20" spans="1:7" x14ac:dyDescent="0.45">
      <c r="A20" s="2" t="s">
        <v>122</v>
      </c>
      <c r="B20" s="3">
        <v>40513</v>
      </c>
      <c r="C20" s="22">
        <v>43173648</v>
      </c>
      <c r="D20" s="2" t="s">
        <v>106</v>
      </c>
      <c r="E20" s="22">
        <v>24755000</v>
      </c>
      <c r="F20" s="36">
        <v>1.86</v>
      </c>
      <c r="G20" s="36">
        <v>48224220</v>
      </c>
    </row>
    <row r="21" spans="1:7" x14ac:dyDescent="0.45">
      <c r="A21" s="2" t="s">
        <v>123</v>
      </c>
      <c r="B21" s="3">
        <v>40513</v>
      </c>
      <c r="C21" s="22">
        <v>2137991</v>
      </c>
      <c r="D21" s="2" t="s">
        <v>106</v>
      </c>
      <c r="E21" s="22">
        <v>1172000</v>
      </c>
      <c r="F21" s="36">
        <v>1.86</v>
      </c>
      <c r="G21" s="2" t="s">
        <v>106</v>
      </c>
    </row>
    <row r="22" spans="1:7" x14ac:dyDescent="0.45">
      <c r="A22" s="2" t="s">
        <v>124</v>
      </c>
      <c r="B22" s="3">
        <v>40611</v>
      </c>
      <c r="C22" s="22">
        <v>41995813</v>
      </c>
      <c r="D22" s="2" t="s">
        <v>106</v>
      </c>
      <c r="E22" s="22">
        <v>41995813</v>
      </c>
      <c r="F22" s="36">
        <v>1.89</v>
      </c>
      <c r="G22" s="36">
        <v>83425588.469999999</v>
      </c>
    </row>
    <row r="23" spans="1:7" x14ac:dyDescent="0.45">
      <c r="A23" s="2" t="s">
        <v>125</v>
      </c>
      <c r="B23" s="3">
        <v>40611</v>
      </c>
      <c r="C23" s="22">
        <v>2144710</v>
      </c>
      <c r="D23" s="2" t="s">
        <v>106</v>
      </c>
      <c r="E23" s="22">
        <v>2144710</v>
      </c>
      <c r="F23" s="36">
        <v>1.89</v>
      </c>
      <c r="G23" s="2" t="s">
        <v>106</v>
      </c>
    </row>
    <row r="24" spans="1:7" x14ac:dyDescent="0.45">
      <c r="A24" s="2" t="s">
        <v>126</v>
      </c>
      <c r="B24" s="3">
        <v>40702</v>
      </c>
      <c r="C24" s="22">
        <v>42034184</v>
      </c>
      <c r="D24" s="2" t="s">
        <v>106</v>
      </c>
      <c r="E24" s="22">
        <v>12537000</v>
      </c>
      <c r="F24" s="36">
        <v>1.89</v>
      </c>
      <c r="G24" s="36">
        <v>25477200</v>
      </c>
    </row>
    <row r="25" spans="1:7" x14ac:dyDescent="0.45">
      <c r="A25" s="2" t="s">
        <v>127</v>
      </c>
      <c r="B25" s="3">
        <v>40702</v>
      </c>
      <c r="C25" s="22">
        <v>1864952</v>
      </c>
      <c r="D25" s="2" t="s">
        <v>106</v>
      </c>
      <c r="E25" s="22">
        <v>943000</v>
      </c>
      <c r="F25" s="36">
        <v>1.89</v>
      </c>
      <c r="G25" s="2" t="s">
        <v>106</v>
      </c>
    </row>
    <row r="26" spans="1:7" x14ac:dyDescent="0.45">
      <c r="A26" s="2" t="s">
        <v>128</v>
      </c>
      <c r="B26" s="3">
        <v>40793</v>
      </c>
      <c r="C26" s="22">
        <v>42189685</v>
      </c>
      <c r="D26" s="2" t="s">
        <v>106</v>
      </c>
      <c r="E26" s="22">
        <v>7487000</v>
      </c>
      <c r="F26" s="36">
        <v>1.89</v>
      </c>
      <c r="G26" s="36">
        <v>14150430</v>
      </c>
    </row>
    <row r="27" spans="1:7" x14ac:dyDescent="0.45">
      <c r="A27" s="2" t="s">
        <v>129</v>
      </c>
      <c r="B27" s="3">
        <v>40793</v>
      </c>
      <c r="C27" s="22">
        <v>1864951</v>
      </c>
      <c r="D27" s="2" t="s">
        <v>106</v>
      </c>
      <c r="E27" s="2">
        <v>0</v>
      </c>
      <c r="F27" s="2" t="s">
        <v>106</v>
      </c>
      <c r="G27" s="2" t="s">
        <v>106</v>
      </c>
    </row>
    <row r="28" spans="1:7" x14ac:dyDescent="0.45">
      <c r="A28" s="2" t="s">
        <v>130</v>
      </c>
      <c r="B28" s="3">
        <v>40884</v>
      </c>
      <c r="C28" s="22">
        <v>42983482</v>
      </c>
      <c r="D28" s="2" t="s">
        <v>106</v>
      </c>
      <c r="E28" s="22">
        <v>27293000</v>
      </c>
      <c r="F28" s="36">
        <v>1.89</v>
      </c>
      <c r="G28" s="36">
        <v>51583770</v>
      </c>
    </row>
    <row r="29" spans="1:7" x14ac:dyDescent="0.45">
      <c r="A29" s="2" t="s">
        <v>131</v>
      </c>
      <c r="B29" s="3">
        <v>40884</v>
      </c>
      <c r="C29" s="22">
        <v>1864951</v>
      </c>
      <c r="D29" s="2" t="s">
        <v>106</v>
      </c>
      <c r="E29" s="2">
        <v>0</v>
      </c>
      <c r="F29" s="2" t="s">
        <v>106</v>
      </c>
      <c r="G29" s="2" t="s">
        <v>106</v>
      </c>
    </row>
    <row r="30" spans="1:7" x14ac:dyDescent="0.45">
      <c r="A30" s="2" t="s">
        <v>132</v>
      </c>
      <c r="B30" s="3">
        <v>40982</v>
      </c>
      <c r="C30" s="22">
        <v>34843858</v>
      </c>
      <c r="D30" s="2" t="s">
        <v>106</v>
      </c>
      <c r="E30" s="22">
        <v>21559000</v>
      </c>
      <c r="F30" s="36">
        <v>1.93</v>
      </c>
      <c r="G30" s="36">
        <v>41608870</v>
      </c>
    </row>
    <row r="31" spans="1:7" x14ac:dyDescent="0.45">
      <c r="A31" s="2" t="s">
        <v>133</v>
      </c>
      <c r="B31" s="3">
        <v>41066</v>
      </c>
      <c r="C31" s="22">
        <v>36426008</v>
      </c>
      <c r="D31" s="2" t="s">
        <v>106</v>
      </c>
      <c r="E31" s="22">
        <v>20941000</v>
      </c>
      <c r="F31" s="36">
        <v>1.93</v>
      </c>
      <c r="G31" s="36">
        <v>40416130</v>
      </c>
    </row>
    <row r="32" spans="1:7" x14ac:dyDescent="0.45">
      <c r="A32" s="2" t="s">
        <v>134</v>
      </c>
      <c r="B32" s="3">
        <v>41157</v>
      </c>
      <c r="C32" s="22">
        <v>37949558</v>
      </c>
      <c r="D32" s="2" t="s">
        <v>106</v>
      </c>
      <c r="E32" s="22">
        <v>24589000</v>
      </c>
      <c r="F32" s="36">
        <v>1.93</v>
      </c>
      <c r="G32" s="36">
        <v>47456770</v>
      </c>
    </row>
    <row r="33" spans="1:7" x14ac:dyDescent="0.45">
      <c r="A33" s="2" t="s">
        <v>135</v>
      </c>
      <c r="B33" s="3">
        <v>41248</v>
      </c>
      <c r="C33" s="22">
        <v>37563083</v>
      </c>
      <c r="D33" s="2" t="s">
        <v>106</v>
      </c>
      <c r="E33" s="22">
        <v>19774000</v>
      </c>
      <c r="F33" s="36">
        <v>1.93</v>
      </c>
      <c r="G33" s="36">
        <v>38163820</v>
      </c>
    </row>
    <row r="34" spans="1:7" x14ac:dyDescent="0.45">
      <c r="A34" s="2" t="s">
        <v>136</v>
      </c>
      <c r="B34" s="3">
        <v>41346</v>
      </c>
      <c r="C34" s="22">
        <v>37835405</v>
      </c>
      <c r="D34" s="2" t="s">
        <v>106</v>
      </c>
      <c r="E34" s="22">
        <v>37835405</v>
      </c>
      <c r="F34" s="36">
        <v>2.8</v>
      </c>
      <c r="G34" s="36">
        <v>105939134</v>
      </c>
    </row>
    <row r="35" spans="1:7" x14ac:dyDescent="0.45">
      <c r="A35" s="2" t="s">
        <v>137</v>
      </c>
      <c r="B35" s="3">
        <v>41430</v>
      </c>
      <c r="C35" s="22">
        <v>38782076</v>
      </c>
      <c r="D35" s="2" t="s">
        <v>106</v>
      </c>
      <c r="E35" s="22">
        <v>38782076</v>
      </c>
      <c r="F35" s="36">
        <v>3.21</v>
      </c>
      <c r="G35" s="36">
        <v>124490463.95999999</v>
      </c>
    </row>
    <row r="36" spans="1:7" x14ac:dyDescent="0.45">
      <c r="A36" s="2" t="s">
        <v>138</v>
      </c>
      <c r="B36" s="3">
        <v>41521</v>
      </c>
      <c r="C36" s="22">
        <v>38409043</v>
      </c>
      <c r="D36" s="2" t="s">
        <v>106</v>
      </c>
      <c r="E36" s="22">
        <v>38409043</v>
      </c>
      <c r="F36" s="36">
        <v>2.67</v>
      </c>
      <c r="G36" s="36">
        <v>102552144.81</v>
      </c>
    </row>
    <row r="37" spans="1:7" x14ac:dyDescent="0.45">
      <c r="A37" s="2" t="s">
        <v>139</v>
      </c>
      <c r="B37" s="3">
        <v>41612</v>
      </c>
      <c r="C37" s="22">
        <v>38329378</v>
      </c>
      <c r="D37" s="2" t="s">
        <v>106</v>
      </c>
      <c r="E37" s="22">
        <v>38329378</v>
      </c>
      <c r="F37" s="36">
        <v>3</v>
      </c>
      <c r="G37" s="36">
        <v>114988134</v>
      </c>
    </row>
    <row r="38" spans="1:7" x14ac:dyDescent="0.45">
      <c r="A38" s="2" t="s">
        <v>140</v>
      </c>
      <c r="B38" s="3">
        <v>41703</v>
      </c>
      <c r="C38" s="22">
        <v>18491350</v>
      </c>
      <c r="D38" s="22">
        <v>5000000</v>
      </c>
      <c r="E38" s="22">
        <v>23491350</v>
      </c>
      <c r="F38" s="36">
        <v>4</v>
      </c>
      <c r="G38" s="36">
        <v>93965400</v>
      </c>
    </row>
    <row r="39" spans="1:7" x14ac:dyDescent="0.45">
      <c r="A39" s="2" t="s">
        <v>141</v>
      </c>
      <c r="B39" s="3">
        <v>41794</v>
      </c>
      <c r="C39" s="22">
        <v>18062384</v>
      </c>
      <c r="D39" s="2">
        <v>0</v>
      </c>
      <c r="E39" s="22">
        <v>18062384</v>
      </c>
      <c r="F39" s="36">
        <v>5.0199999999999996</v>
      </c>
      <c r="G39" s="36">
        <v>90673167.680000007</v>
      </c>
    </row>
    <row r="40" spans="1:7" x14ac:dyDescent="0.45">
      <c r="A40" s="2" t="s">
        <v>142</v>
      </c>
      <c r="B40" s="3">
        <v>41885</v>
      </c>
      <c r="C40" s="22">
        <v>17998687</v>
      </c>
      <c r="D40" s="2">
        <v>0</v>
      </c>
      <c r="E40" s="22">
        <v>17998687</v>
      </c>
      <c r="F40" s="36">
        <v>4.88</v>
      </c>
      <c r="G40" s="36">
        <v>87833592.560000002</v>
      </c>
    </row>
    <row r="41" spans="1:7" x14ac:dyDescent="0.45">
      <c r="A41" s="2" t="s">
        <v>143</v>
      </c>
      <c r="B41" s="3">
        <v>41976</v>
      </c>
      <c r="C41" s="22">
        <v>18198685</v>
      </c>
      <c r="D41" s="2">
        <v>0</v>
      </c>
      <c r="E41" s="22">
        <v>18198685</v>
      </c>
      <c r="F41" s="36">
        <v>5.21</v>
      </c>
      <c r="G41" s="36">
        <v>94815148.849999994</v>
      </c>
    </row>
    <row r="42" spans="1:7" x14ac:dyDescent="0.45">
      <c r="A42" s="2" t="s">
        <v>144</v>
      </c>
      <c r="B42" s="3">
        <v>42074</v>
      </c>
      <c r="C42" s="22">
        <v>15272670</v>
      </c>
      <c r="D42" s="2">
        <v>0</v>
      </c>
      <c r="E42" s="22">
        <v>15272670</v>
      </c>
      <c r="F42" s="36">
        <v>5.41</v>
      </c>
      <c r="G42" s="36">
        <v>82625144.700000003</v>
      </c>
    </row>
    <row r="43" spans="1:7" x14ac:dyDescent="0.45">
      <c r="A43" s="2" t="s">
        <v>145</v>
      </c>
      <c r="B43" s="3">
        <v>42158</v>
      </c>
      <c r="C43" s="22">
        <v>15507571</v>
      </c>
      <c r="D43" s="2">
        <v>0</v>
      </c>
      <c r="E43" s="22">
        <v>15507571</v>
      </c>
      <c r="F43" s="36">
        <v>5.5</v>
      </c>
      <c r="G43" s="36">
        <v>85291640.5</v>
      </c>
    </row>
    <row r="44" spans="1:7" x14ac:dyDescent="0.45">
      <c r="A44" s="2" t="s">
        <v>146</v>
      </c>
      <c r="B44" s="3">
        <v>42256</v>
      </c>
      <c r="C44" s="22">
        <v>15374294</v>
      </c>
      <c r="D44" s="22">
        <v>10000000</v>
      </c>
      <c r="E44" s="22">
        <v>25374294</v>
      </c>
      <c r="F44" s="36">
        <v>6.02</v>
      </c>
      <c r="G44" s="36">
        <v>152753249.88</v>
      </c>
    </row>
    <row r="45" spans="1:7" x14ac:dyDescent="0.45">
      <c r="A45" s="2" t="s">
        <v>147</v>
      </c>
      <c r="B45" s="3">
        <v>42340</v>
      </c>
      <c r="C45" s="22">
        <v>15374274</v>
      </c>
      <c r="D45" s="2">
        <v>0</v>
      </c>
      <c r="E45" s="22">
        <v>15374274</v>
      </c>
      <c r="F45" s="36">
        <v>7.5</v>
      </c>
      <c r="G45" s="36">
        <v>115307055</v>
      </c>
    </row>
    <row r="46" spans="1:7" x14ac:dyDescent="0.45">
      <c r="A46" s="2" t="s">
        <v>148</v>
      </c>
      <c r="B46" s="3">
        <v>42438</v>
      </c>
      <c r="C46" s="22">
        <v>14838732</v>
      </c>
      <c r="D46" s="2">
        <v>0</v>
      </c>
      <c r="E46" s="22">
        <v>14838732</v>
      </c>
      <c r="F46" s="36">
        <v>5.25</v>
      </c>
      <c r="G46" s="36">
        <v>77903343</v>
      </c>
    </row>
    <row r="47" spans="1:7" x14ac:dyDescent="0.45">
      <c r="A47" s="2" t="s">
        <v>149</v>
      </c>
      <c r="B47" s="3">
        <v>42522</v>
      </c>
      <c r="C47" s="22">
        <v>15089652</v>
      </c>
      <c r="D47" s="2">
        <v>0</v>
      </c>
      <c r="E47" s="22">
        <v>15089652</v>
      </c>
      <c r="F47" s="36">
        <v>4.53</v>
      </c>
      <c r="G47" s="36">
        <v>68356123.560000002</v>
      </c>
    </row>
    <row r="48" spans="1:7" x14ac:dyDescent="0.45">
      <c r="A48" s="2" t="s">
        <v>150</v>
      </c>
      <c r="B48" s="3">
        <v>42620</v>
      </c>
      <c r="C48" s="22">
        <v>14911315</v>
      </c>
      <c r="D48" s="2">
        <v>0</v>
      </c>
      <c r="E48" s="22">
        <v>14911315</v>
      </c>
      <c r="F48" s="36">
        <v>4.54</v>
      </c>
      <c r="G48" s="36">
        <v>67697370.099999994</v>
      </c>
    </row>
    <row r="49" spans="1:11" x14ac:dyDescent="0.45">
      <c r="A49" s="2" t="s">
        <v>151</v>
      </c>
      <c r="B49" s="3">
        <v>42711</v>
      </c>
      <c r="C49" s="22">
        <v>14791315</v>
      </c>
      <c r="D49" s="2">
        <v>0</v>
      </c>
      <c r="E49" s="22">
        <v>14791315</v>
      </c>
      <c r="F49" s="36">
        <v>3.55</v>
      </c>
      <c r="G49" s="36">
        <v>52509168.25</v>
      </c>
    </row>
    <row r="50" spans="1:11" x14ac:dyDescent="0.45">
      <c r="A50" s="2" t="s">
        <v>152</v>
      </c>
      <c r="B50" s="3">
        <v>42802</v>
      </c>
      <c r="C50" s="22">
        <v>14371300</v>
      </c>
      <c r="D50" s="2">
        <v>0</v>
      </c>
      <c r="E50" s="22">
        <v>14371300</v>
      </c>
      <c r="F50" s="36">
        <v>3</v>
      </c>
      <c r="G50" s="36">
        <v>43113900</v>
      </c>
    </row>
    <row r="51" spans="1:11" x14ac:dyDescent="0.45">
      <c r="A51" s="2" t="s">
        <v>153</v>
      </c>
      <c r="B51" s="3">
        <v>42893</v>
      </c>
      <c r="C51" s="22">
        <v>14597470</v>
      </c>
      <c r="D51" s="2">
        <v>0</v>
      </c>
      <c r="E51" s="22">
        <v>14597470</v>
      </c>
      <c r="F51" s="36">
        <v>2.5299999999999998</v>
      </c>
      <c r="G51" s="36">
        <v>36931599.100000001</v>
      </c>
    </row>
    <row r="52" spans="1:11" x14ac:dyDescent="0.45">
      <c r="A52" s="2" t="s">
        <v>154</v>
      </c>
      <c r="B52" s="3">
        <v>42984</v>
      </c>
      <c r="C52" s="22">
        <v>14371585</v>
      </c>
      <c r="D52" s="2">
        <v>0</v>
      </c>
      <c r="E52" s="22">
        <v>14371585</v>
      </c>
      <c r="F52" s="36">
        <v>4.3499999999999996</v>
      </c>
      <c r="G52" s="36">
        <v>62516394.75</v>
      </c>
    </row>
    <row r="53" spans="1:11" x14ac:dyDescent="0.45">
      <c r="A53" s="2" t="s">
        <v>155</v>
      </c>
      <c r="B53" s="3">
        <v>43075</v>
      </c>
      <c r="C53" s="22">
        <v>14687989</v>
      </c>
      <c r="D53" s="2">
        <v>0</v>
      </c>
      <c r="E53" s="22">
        <v>14687989</v>
      </c>
      <c r="F53" s="36">
        <v>3.8</v>
      </c>
      <c r="G53" s="36">
        <v>55814358.200000003</v>
      </c>
    </row>
    <row r="54" spans="1:11" x14ac:dyDescent="0.45">
      <c r="A54" s="2" t="s">
        <v>156</v>
      </c>
      <c r="B54" s="3">
        <v>43173</v>
      </c>
      <c r="C54" s="22">
        <v>13553767</v>
      </c>
      <c r="D54" s="2">
        <v>0</v>
      </c>
      <c r="E54" s="22">
        <v>13553767</v>
      </c>
      <c r="F54" s="36">
        <v>3.79</v>
      </c>
      <c r="G54" s="36">
        <v>51368776.93</v>
      </c>
    </row>
    <row r="55" spans="1:11" x14ac:dyDescent="0.45">
      <c r="A55" s="2" t="s">
        <v>157</v>
      </c>
      <c r="B55" s="3">
        <v>43264</v>
      </c>
      <c r="C55" s="22">
        <v>13771025</v>
      </c>
      <c r="D55" s="2">
        <v>0</v>
      </c>
      <c r="E55" s="22">
        <v>13771025</v>
      </c>
      <c r="F55" s="36">
        <v>4.0199999999999996</v>
      </c>
      <c r="G55" s="36">
        <v>55359520.5</v>
      </c>
    </row>
    <row r="56" spans="1:11" x14ac:dyDescent="0.45">
      <c r="A56" s="2" t="s">
        <v>158</v>
      </c>
      <c r="B56" s="3">
        <v>43348</v>
      </c>
      <c r="C56" s="22">
        <v>13590107</v>
      </c>
      <c r="D56" s="2">
        <v>0</v>
      </c>
      <c r="E56" s="22">
        <v>13590107</v>
      </c>
      <c r="F56" s="36">
        <v>4.5</v>
      </c>
      <c r="G56" s="36">
        <v>61155481.5</v>
      </c>
    </row>
    <row r="57" spans="1:11" x14ac:dyDescent="0.45">
      <c r="A57" s="2" t="s">
        <v>159</v>
      </c>
      <c r="B57" s="3">
        <v>43439</v>
      </c>
      <c r="C57" s="22">
        <v>13360649</v>
      </c>
      <c r="D57" s="2">
        <v>0</v>
      </c>
      <c r="E57" s="22">
        <v>13360649</v>
      </c>
      <c r="F57" s="36">
        <v>5.35</v>
      </c>
      <c r="G57" s="36">
        <v>71479472.150000006</v>
      </c>
    </row>
    <row r="58" spans="1:11" x14ac:dyDescent="0.45">
      <c r="A58" s="2" t="s">
        <v>160</v>
      </c>
      <c r="B58" s="3">
        <v>43537</v>
      </c>
      <c r="C58" s="22">
        <v>12883436</v>
      </c>
      <c r="D58" s="2">
        <v>0</v>
      </c>
      <c r="E58" s="22">
        <v>12883436</v>
      </c>
      <c r="F58" s="36">
        <v>5.27</v>
      </c>
      <c r="G58" s="36">
        <v>67895707.719999999</v>
      </c>
    </row>
    <row r="59" spans="1:11" x14ac:dyDescent="0.45">
      <c r="A59" s="2" t="s">
        <v>161</v>
      </c>
      <c r="B59" s="3">
        <v>43621</v>
      </c>
      <c r="C59" s="22">
        <v>13221453</v>
      </c>
      <c r="D59" s="2">
        <v>0</v>
      </c>
      <c r="E59" s="22">
        <v>13221453</v>
      </c>
      <c r="F59" s="36">
        <v>5.62</v>
      </c>
      <c r="G59" s="36">
        <v>74304565.859999999</v>
      </c>
    </row>
    <row r="60" spans="1:11" x14ac:dyDescent="0.45">
      <c r="A60" s="2" t="s">
        <v>162</v>
      </c>
      <c r="B60" s="3">
        <v>43712</v>
      </c>
      <c r="C60" s="22">
        <v>13116447</v>
      </c>
      <c r="D60" s="2">
        <v>0</v>
      </c>
      <c r="E60" s="22">
        <v>13116447</v>
      </c>
      <c r="F60" s="36">
        <v>5.2</v>
      </c>
      <c r="G60" s="36">
        <v>68205524.400000006</v>
      </c>
    </row>
    <row r="61" spans="1:11" x14ac:dyDescent="0.45">
      <c r="A61" s="2" t="s">
        <v>163</v>
      </c>
      <c r="B61" s="3">
        <v>43803</v>
      </c>
      <c r="C61" s="22">
        <v>13116444</v>
      </c>
      <c r="D61" s="2">
        <v>0</v>
      </c>
      <c r="E61" s="22">
        <v>13116444</v>
      </c>
      <c r="F61" s="36">
        <v>5.61</v>
      </c>
      <c r="G61" s="36">
        <v>73583250.840000004</v>
      </c>
    </row>
    <row r="62" spans="1:11" x14ac:dyDescent="0.45">
      <c r="A62" s="2" t="s">
        <v>164</v>
      </c>
      <c r="B62" s="3">
        <v>43901</v>
      </c>
      <c r="C62" s="22">
        <v>16208347</v>
      </c>
      <c r="D62" s="2">
        <v>0</v>
      </c>
      <c r="E62" s="22">
        <v>16208347</v>
      </c>
      <c r="F62" s="36">
        <v>5.65</v>
      </c>
      <c r="G62" s="36">
        <v>91577160.549999997</v>
      </c>
      <c r="K62">
        <v>16.192785000000001</v>
      </c>
    </row>
    <row r="63" spans="1:11" x14ac:dyDescent="0.45">
      <c r="A63" s="2" t="s">
        <v>165</v>
      </c>
      <c r="B63" s="3">
        <v>43985</v>
      </c>
      <c r="C63" s="22">
        <v>16336298</v>
      </c>
      <c r="D63" s="2">
        <v>0</v>
      </c>
      <c r="E63" s="22">
        <v>16336298</v>
      </c>
      <c r="F63" s="36">
        <v>5.75</v>
      </c>
      <c r="G63" s="36">
        <v>93933713.5</v>
      </c>
      <c r="K63">
        <v>16.237494999999999</v>
      </c>
    </row>
    <row r="64" spans="1:11" x14ac:dyDescent="0.45">
      <c r="A64" s="2" t="s">
        <v>166</v>
      </c>
      <c r="B64" s="3">
        <v>44076</v>
      </c>
      <c r="C64" s="22">
        <v>16192785</v>
      </c>
      <c r="D64" s="2"/>
      <c r="E64" s="22">
        <f>C64</f>
        <v>16192785</v>
      </c>
      <c r="F64" s="36">
        <v>6.82</v>
      </c>
      <c r="G64" s="36">
        <v>110319837.95</v>
      </c>
    </row>
    <row r="65" spans="1:7" x14ac:dyDescent="0.45">
      <c r="A65" s="2" t="s">
        <v>167</v>
      </c>
      <c r="B65" s="3">
        <v>44167</v>
      </c>
      <c r="C65" s="22">
        <v>16237495</v>
      </c>
      <c r="D65" s="2"/>
      <c r="E65" s="22">
        <f>C65</f>
        <v>16237495</v>
      </c>
      <c r="F65" s="36">
        <v>7.41</v>
      </c>
      <c r="G65" s="36">
        <v>120319837.95</v>
      </c>
    </row>
    <row r="66" spans="1:7" x14ac:dyDescent="0.45">
      <c r="A66" s="2" t="s">
        <v>168</v>
      </c>
      <c r="B66" s="1">
        <v>44258</v>
      </c>
    </row>
    <row r="67" spans="1:7" x14ac:dyDescent="0.45">
      <c r="A67" s="2" t="s">
        <v>169</v>
      </c>
    </row>
    <row r="68" spans="1:7" x14ac:dyDescent="0.45">
      <c r="A68" s="2" t="s">
        <v>170</v>
      </c>
    </row>
    <row r="69" spans="1:7" x14ac:dyDescent="0.45">
      <c r="A69" s="2" t="s">
        <v>171</v>
      </c>
    </row>
    <row r="70" spans="1:7" x14ac:dyDescent="0.45">
      <c r="A70" s="2" t="s">
        <v>172</v>
      </c>
    </row>
    <row r="71" spans="1:7" x14ac:dyDescent="0.45">
      <c r="A71" s="2" t="s">
        <v>173</v>
      </c>
    </row>
    <row r="72" spans="1:7" x14ac:dyDescent="0.45">
      <c r="A72" s="2" t="s">
        <v>174</v>
      </c>
    </row>
    <row r="73" spans="1:7" x14ac:dyDescent="0.45">
      <c r="A73" s="2" t="s">
        <v>175</v>
      </c>
    </row>
    <row r="74" spans="1:7" x14ac:dyDescent="0.45">
      <c r="A74" s="2" t="s">
        <v>176</v>
      </c>
    </row>
    <row r="75" spans="1:7" x14ac:dyDescent="0.45">
      <c r="A75" s="2" t="s">
        <v>177</v>
      </c>
    </row>
    <row r="76" spans="1:7" x14ac:dyDescent="0.45">
      <c r="A76" s="2" t="s">
        <v>178</v>
      </c>
    </row>
    <row r="77" spans="1:7" x14ac:dyDescent="0.45">
      <c r="A77" s="2" t="s">
        <v>179</v>
      </c>
    </row>
    <row r="78" spans="1:7" x14ac:dyDescent="0.45">
      <c r="A78" s="2" t="s">
        <v>180</v>
      </c>
    </row>
    <row r="79" spans="1:7" x14ac:dyDescent="0.45">
      <c r="A79" s="2" t="s">
        <v>181</v>
      </c>
    </row>
  </sheetData>
  <phoneticPr fontId="5" type="noConversion"/>
  <hyperlinks>
    <hyperlink ref="D1" r:id="rId1" xr:uid="{54E55010-41C5-4014-9641-58CCBDD3B195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0"/>
  <sheetViews>
    <sheetView workbookViewId="0">
      <selection sqref="A1:XFD1048576"/>
    </sheetView>
  </sheetViews>
  <sheetFormatPr defaultRowHeight="14.25" x14ac:dyDescent="0.45"/>
  <cols>
    <col min="1" max="1" width="7.86328125" customWidth="1"/>
    <col min="2" max="2" width="9.6640625" bestFit="1" customWidth="1"/>
  </cols>
  <sheetData>
    <row r="1" spans="1:2" x14ac:dyDescent="0.45">
      <c r="A1" s="9" t="s">
        <v>70</v>
      </c>
      <c r="B1" s="9"/>
    </row>
    <row r="2" spans="1:2" x14ac:dyDescent="0.45">
      <c r="A2" s="9"/>
      <c r="B2" s="9"/>
    </row>
    <row r="3" spans="1:2" x14ac:dyDescent="0.45">
      <c r="A3" s="19" t="s">
        <v>0</v>
      </c>
      <c r="B3" s="19" t="s">
        <v>22</v>
      </c>
    </row>
    <row r="4" spans="1:2" hidden="1" x14ac:dyDescent="0.45">
      <c r="A4" s="2">
        <v>1</v>
      </c>
      <c r="B4" s="2"/>
    </row>
    <row r="5" spans="1:2" hidden="1" x14ac:dyDescent="0.45">
      <c r="A5" s="2">
        <v>2</v>
      </c>
      <c r="B5" s="2"/>
    </row>
    <row r="6" spans="1:2" hidden="1" x14ac:dyDescent="0.45">
      <c r="A6" s="2">
        <v>3</v>
      </c>
      <c r="B6" s="2"/>
    </row>
    <row r="7" spans="1:2" hidden="1" x14ac:dyDescent="0.45">
      <c r="A7" s="2">
        <v>4</v>
      </c>
      <c r="B7" s="2"/>
    </row>
    <row r="8" spans="1:2" hidden="1" x14ac:dyDescent="0.45">
      <c r="A8" s="2">
        <v>5</v>
      </c>
      <c r="B8" s="2"/>
    </row>
    <row r="9" spans="1:2" hidden="1" x14ac:dyDescent="0.45">
      <c r="A9" s="2">
        <v>6</v>
      </c>
      <c r="B9" s="2"/>
    </row>
    <row r="10" spans="1:2" hidden="1" x14ac:dyDescent="0.45">
      <c r="A10" s="2">
        <v>7</v>
      </c>
      <c r="B10" s="2"/>
    </row>
    <row r="11" spans="1:2" hidden="1" x14ac:dyDescent="0.45">
      <c r="A11" s="2">
        <v>8</v>
      </c>
      <c r="B11" s="2"/>
    </row>
    <row r="12" spans="1:2" hidden="1" x14ac:dyDescent="0.45">
      <c r="A12" s="2">
        <v>9</v>
      </c>
      <c r="B12" s="2"/>
    </row>
    <row r="13" spans="1:2" hidden="1" x14ac:dyDescent="0.45">
      <c r="A13" s="2">
        <v>10</v>
      </c>
      <c r="B13" s="2"/>
    </row>
    <row r="14" spans="1:2" hidden="1" x14ac:dyDescent="0.45">
      <c r="A14" s="2">
        <v>11</v>
      </c>
      <c r="B14" s="2"/>
    </row>
    <row r="15" spans="1:2" hidden="1" x14ac:dyDescent="0.45">
      <c r="A15" s="2">
        <v>12</v>
      </c>
      <c r="B15" s="2"/>
    </row>
    <row r="16" spans="1:2" hidden="1" x14ac:dyDescent="0.45">
      <c r="A16" s="2">
        <v>13</v>
      </c>
      <c r="B16" s="2"/>
    </row>
    <row r="17" spans="1:3" x14ac:dyDescent="0.45">
      <c r="A17" s="2">
        <v>14</v>
      </c>
      <c r="B17" s="3">
        <v>40886</v>
      </c>
    </row>
    <row r="18" spans="1:3" x14ac:dyDescent="0.45">
      <c r="A18" s="2">
        <v>15</v>
      </c>
      <c r="B18" s="3">
        <v>40982</v>
      </c>
    </row>
    <row r="19" spans="1:3" x14ac:dyDescent="0.45">
      <c r="A19" s="2">
        <v>16</v>
      </c>
      <c r="B19" s="3">
        <v>41066</v>
      </c>
    </row>
    <row r="20" spans="1:3" x14ac:dyDescent="0.45">
      <c r="A20" s="2">
        <v>17</v>
      </c>
      <c r="B20" s="3">
        <v>41157</v>
      </c>
    </row>
    <row r="21" spans="1:3" x14ac:dyDescent="0.45">
      <c r="A21" s="2">
        <v>18</v>
      </c>
      <c r="B21" s="3">
        <v>41248</v>
      </c>
    </row>
    <row r="22" spans="1:3" x14ac:dyDescent="0.45">
      <c r="A22" s="2">
        <v>19</v>
      </c>
      <c r="B22" s="3">
        <v>41346</v>
      </c>
    </row>
    <row r="23" spans="1:3" x14ac:dyDescent="0.45">
      <c r="A23" s="2">
        <v>20</v>
      </c>
      <c r="B23" s="3">
        <v>41430</v>
      </c>
    </row>
    <row r="24" spans="1:3" x14ac:dyDescent="0.45">
      <c r="A24" s="2">
        <v>21</v>
      </c>
      <c r="B24" s="3">
        <v>41521</v>
      </c>
    </row>
    <row r="25" spans="1:3" x14ac:dyDescent="0.45">
      <c r="A25" s="2">
        <v>22</v>
      </c>
      <c r="B25" s="3">
        <v>41612</v>
      </c>
    </row>
    <row r="26" spans="1:3" x14ac:dyDescent="0.45">
      <c r="A26" s="28">
        <v>23</v>
      </c>
      <c r="B26" s="29">
        <v>41705</v>
      </c>
      <c r="C26" t="s">
        <v>69</v>
      </c>
    </row>
    <row r="27" spans="1:3" x14ac:dyDescent="0.45">
      <c r="A27" s="2">
        <v>24</v>
      </c>
      <c r="B27" s="3">
        <v>41794</v>
      </c>
      <c r="C27" t="s">
        <v>68</v>
      </c>
    </row>
    <row r="28" spans="1:3" x14ac:dyDescent="0.45">
      <c r="A28" s="2">
        <v>25</v>
      </c>
      <c r="B28" s="3">
        <v>41887</v>
      </c>
      <c r="C28" t="s">
        <v>67</v>
      </c>
    </row>
    <row r="29" spans="1:3" x14ac:dyDescent="0.45">
      <c r="A29" s="2">
        <v>26</v>
      </c>
      <c r="B29" s="3">
        <v>41978</v>
      </c>
      <c r="C29" t="s">
        <v>66</v>
      </c>
    </row>
    <row r="30" spans="1:3" x14ac:dyDescent="0.45">
      <c r="A30" s="2">
        <v>27</v>
      </c>
      <c r="B30" s="3">
        <v>42076</v>
      </c>
      <c r="C30" t="s">
        <v>65</v>
      </c>
    </row>
    <row r="31" spans="1:3" x14ac:dyDescent="0.45">
      <c r="A31" s="2">
        <v>28</v>
      </c>
      <c r="B31" s="3">
        <v>42160</v>
      </c>
    </row>
    <row r="32" spans="1:3" x14ac:dyDescent="0.45">
      <c r="A32" s="28">
        <v>29</v>
      </c>
      <c r="B32" s="29">
        <v>42258</v>
      </c>
      <c r="C32" t="s">
        <v>64</v>
      </c>
    </row>
    <row r="33" spans="1:3" x14ac:dyDescent="0.45">
      <c r="A33" s="2">
        <v>30</v>
      </c>
      <c r="B33" s="3">
        <v>42342</v>
      </c>
      <c r="C33" t="s">
        <v>63</v>
      </c>
    </row>
    <row r="34" spans="1:3" x14ac:dyDescent="0.45">
      <c r="A34" s="2">
        <v>31</v>
      </c>
      <c r="B34" s="2"/>
      <c r="C34" t="s">
        <v>62</v>
      </c>
    </row>
    <row r="35" spans="1:3" x14ac:dyDescent="0.45">
      <c r="A35" s="2">
        <v>32</v>
      </c>
      <c r="B35" s="2"/>
      <c r="C35" t="s">
        <v>61</v>
      </c>
    </row>
    <row r="36" spans="1:3" x14ac:dyDescent="0.45">
      <c r="A36" s="2">
        <v>33</v>
      </c>
      <c r="B36" s="2"/>
      <c r="C36" t="s">
        <v>60</v>
      </c>
    </row>
    <row r="37" spans="1:3" x14ac:dyDescent="0.45">
      <c r="A37" s="2">
        <v>34</v>
      </c>
      <c r="B37" s="2"/>
    </row>
    <row r="38" spans="1:3" x14ac:dyDescent="0.45">
      <c r="A38" s="2">
        <v>35</v>
      </c>
      <c r="B38" s="2"/>
    </row>
    <row r="39" spans="1:3" x14ac:dyDescent="0.45">
      <c r="A39" s="2">
        <v>36</v>
      </c>
      <c r="B39" s="2"/>
    </row>
    <row r="40" spans="1:3" x14ac:dyDescent="0.45">
      <c r="A40" s="2">
        <v>37</v>
      </c>
      <c r="B40" s="2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23"/>
  <sheetViews>
    <sheetView topLeftCell="A115" workbookViewId="0">
      <selection activeCell="A124" sqref="A124"/>
    </sheetView>
  </sheetViews>
  <sheetFormatPr defaultRowHeight="14.25" x14ac:dyDescent="0.45"/>
  <sheetData>
    <row r="1" spans="1:1" x14ac:dyDescent="0.45">
      <c r="A1" s="9" t="s">
        <v>24</v>
      </c>
    </row>
    <row r="25" spans="1:1" x14ac:dyDescent="0.45">
      <c r="A25" s="9" t="s">
        <v>25</v>
      </c>
    </row>
    <row r="49" spans="1:1" x14ac:dyDescent="0.45">
      <c r="A49" t="s">
        <v>56</v>
      </c>
    </row>
    <row r="73" spans="1:1" x14ac:dyDescent="0.45">
      <c r="A73" t="s">
        <v>57</v>
      </c>
    </row>
    <row r="97" spans="1:1" x14ac:dyDescent="0.45">
      <c r="A97" t="s">
        <v>58</v>
      </c>
    </row>
    <row r="123" spans="1:1" x14ac:dyDescent="0.45">
      <c r="A123" t="s">
        <v>59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5"/>
  <sheetViews>
    <sheetView workbookViewId="0">
      <selection activeCell="G25" sqref="G24:G25"/>
    </sheetView>
  </sheetViews>
  <sheetFormatPr defaultRowHeight="14.25" x14ac:dyDescent="0.45"/>
  <cols>
    <col min="1" max="1" width="15.33203125" bestFit="1" customWidth="1"/>
    <col min="2" max="5" width="11.1328125" bestFit="1" customWidth="1"/>
  </cols>
  <sheetData>
    <row r="1" spans="1:5" x14ac:dyDescent="0.45">
      <c r="A1" t="s">
        <v>44</v>
      </c>
    </row>
    <row r="3" spans="1:5" x14ac:dyDescent="0.45">
      <c r="A3" t="s">
        <v>26</v>
      </c>
      <c r="C3" s="1">
        <v>41528</v>
      </c>
    </row>
    <row r="4" spans="1:5" x14ac:dyDescent="0.45">
      <c r="A4" s="15"/>
      <c r="B4" s="15"/>
      <c r="C4" s="15"/>
      <c r="D4" s="15"/>
      <c r="E4" s="15"/>
    </row>
    <row r="5" spans="1:5" x14ac:dyDescent="0.45">
      <c r="A5" s="16"/>
      <c r="B5" s="16"/>
      <c r="C5" s="16"/>
      <c r="D5" s="16"/>
      <c r="E5" s="16"/>
    </row>
    <row r="6" spans="1:5" x14ac:dyDescent="0.45">
      <c r="A6" s="16"/>
      <c r="B6" s="16" t="s">
        <v>27</v>
      </c>
      <c r="C6" s="16" t="s">
        <v>28</v>
      </c>
      <c r="D6" s="16" t="s">
        <v>17</v>
      </c>
      <c r="E6" s="16" t="s">
        <v>29</v>
      </c>
    </row>
    <row r="7" spans="1:5" x14ac:dyDescent="0.45">
      <c r="A7" s="19" t="s">
        <v>30</v>
      </c>
      <c r="B7" s="19" t="s">
        <v>31</v>
      </c>
      <c r="C7" s="19" t="s">
        <v>0</v>
      </c>
      <c r="D7" s="19" t="s">
        <v>32</v>
      </c>
      <c r="E7" s="19" t="s">
        <v>17</v>
      </c>
    </row>
    <row r="8" spans="1:5" x14ac:dyDescent="0.45">
      <c r="A8" s="2" t="s">
        <v>33</v>
      </c>
      <c r="B8" s="22">
        <v>21390072</v>
      </c>
      <c r="C8" s="22">
        <v>18303729</v>
      </c>
      <c r="D8" s="22">
        <v>14213425</v>
      </c>
      <c r="E8" s="22">
        <v>14343714</v>
      </c>
    </row>
    <row r="9" spans="1:5" x14ac:dyDescent="0.45">
      <c r="A9" s="2" t="s">
        <v>34</v>
      </c>
      <c r="B9" s="22">
        <v>15119574</v>
      </c>
      <c r="C9" s="22">
        <v>9964009</v>
      </c>
      <c r="D9" s="22">
        <v>7815355</v>
      </c>
      <c r="E9" s="22">
        <v>9339893</v>
      </c>
    </row>
    <row r="10" spans="1:5" x14ac:dyDescent="0.45">
      <c r="A10" s="2" t="s">
        <v>35</v>
      </c>
      <c r="B10" s="22">
        <v>11897804</v>
      </c>
      <c r="C10" s="22">
        <v>8938234</v>
      </c>
      <c r="D10" s="22">
        <v>6900704</v>
      </c>
      <c r="E10" s="22">
        <v>6900704</v>
      </c>
    </row>
    <row r="11" spans="1:5" x14ac:dyDescent="0.45">
      <c r="A11" s="2" t="s">
        <v>36</v>
      </c>
      <c r="B11" s="22">
        <v>75007966</v>
      </c>
      <c r="C11" s="22">
        <v>63759246</v>
      </c>
      <c r="D11" s="22">
        <v>49912622</v>
      </c>
      <c r="E11" s="22">
        <v>49912622</v>
      </c>
    </row>
    <row r="12" spans="1:5" x14ac:dyDescent="0.45">
      <c r="A12" s="2" t="s">
        <v>37</v>
      </c>
      <c r="B12" s="22">
        <v>53320408</v>
      </c>
      <c r="C12" s="22">
        <v>46613610</v>
      </c>
      <c r="D12" s="22">
        <v>36051977</v>
      </c>
      <c r="E12" s="22">
        <v>36426977</v>
      </c>
    </row>
    <row r="13" spans="1:5" x14ac:dyDescent="0.45">
      <c r="A13" s="2" t="s">
        <v>38</v>
      </c>
      <c r="B13" s="22">
        <v>17240920</v>
      </c>
      <c r="C13" s="22">
        <v>12417637</v>
      </c>
      <c r="D13" s="22">
        <v>9626911</v>
      </c>
      <c r="E13" s="22">
        <v>12626911</v>
      </c>
    </row>
    <row r="14" spans="1:5" x14ac:dyDescent="0.45">
      <c r="A14" s="2" t="s">
        <v>39</v>
      </c>
      <c r="B14" s="22">
        <v>128621610</v>
      </c>
      <c r="C14" s="22">
        <v>106726147</v>
      </c>
      <c r="D14" s="22">
        <v>82406127</v>
      </c>
      <c r="E14" s="22">
        <v>83906127</v>
      </c>
    </row>
    <row r="15" spans="1:5" x14ac:dyDescent="0.45">
      <c r="A15" s="2" t="s">
        <v>40</v>
      </c>
      <c r="B15" s="22">
        <v>5318478</v>
      </c>
      <c r="C15" s="22">
        <v>4640040</v>
      </c>
      <c r="D15" s="22">
        <v>3582621</v>
      </c>
      <c r="E15" s="22">
        <v>3582621</v>
      </c>
    </row>
    <row r="16" spans="1:5" x14ac:dyDescent="0.45">
      <c r="A16" s="2" t="s">
        <v>41</v>
      </c>
      <c r="B16" s="22">
        <v>2451660</v>
      </c>
      <c r="C16" s="22">
        <v>2138920</v>
      </c>
      <c r="D16" s="22">
        <v>1651482</v>
      </c>
      <c r="E16" s="22">
        <v>1651482</v>
      </c>
    </row>
    <row r="17" spans="1:7" x14ac:dyDescent="0.45">
      <c r="A17" s="23" t="s">
        <v>42</v>
      </c>
      <c r="B17" s="22">
        <v>330368492</v>
      </c>
      <c r="C17" s="22">
        <v>273501572</v>
      </c>
      <c r="D17" s="22">
        <v>212161224</v>
      </c>
      <c r="E17" s="24">
        <v>218691051</v>
      </c>
      <c r="G17" t="s">
        <v>43</v>
      </c>
    </row>
    <row r="18" spans="1:7" x14ac:dyDescent="0.45">
      <c r="E18" s="26">
        <f>E$17*F18</f>
        <v>168392109.27000001</v>
      </c>
      <c r="F18" s="25">
        <f>'Old summary'!K29</f>
        <v>0.77</v>
      </c>
      <c r="G18" t="s">
        <v>46</v>
      </c>
    </row>
    <row r="19" spans="1:7" x14ac:dyDescent="0.45">
      <c r="E19" s="26">
        <f>E$17*F19</f>
        <v>50298941.729999997</v>
      </c>
      <c r="F19" s="25">
        <f>1-F18</f>
        <v>0.22999999999999998</v>
      </c>
      <c r="G19" t="s">
        <v>47</v>
      </c>
    </row>
    <row r="21" spans="1:7" x14ac:dyDescent="0.45">
      <c r="E21" s="26">
        <v>162276449.59399998</v>
      </c>
      <c r="G21" t="s">
        <v>45</v>
      </c>
    </row>
    <row r="22" spans="1:7" x14ac:dyDescent="0.45">
      <c r="E22" s="26">
        <f>E18-E21</f>
        <v>6115659.6760000288</v>
      </c>
      <c r="G22" t="s">
        <v>48</v>
      </c>
    </row>
    <row r="24" spans="1:7" x14ac:dyDescent="0.45">
      <c r="E24" s="26">
        <v>184943574.45866665</v>
      </c>
      <c r="G24" t="s">
        <v>49</v>
      </c>
    </row>
    <row r="25" spans="1:7" x14ac:dyDescent="0.45">
      <c r="E25" s="26">
        <f>E18-E24</f>
        <v>-16551465.188666642</v>
      </c>
      <c r="G25" t="s">
        <v>48</v>
      </c>
    </row>
  </sheetData>
  <conditionalFormatting sqref="E22">
    <cfRule type="cellIs" dxfId="3" priority="3" operator="lessThan">
      <formula>0</formula>
    </cfRule>
    <cfRule type="cellIs" dxfId="2" priority="4" operator="greaterThan">
      <formula>0</formula>
    </cfRule>
  </conditionalFormatting>
  <conditionalFormatting sqref="E25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Old summary</vt:lpstr>
      <vt:lpstr>RGGI</vt:lpstr>
      <vt:lpstr>Prices</vt:lpstr>
      <vt:lpstr>NY Price</vt:lpstr>
      <vt:lpstr>RGGI Allowances</vt:lpstr>
      <vt:lpstr>Tracking</vt:lpstr>
      <vt:lpstr>Sheet1</vt:lpstr>
      <vt:lpstr>Projections</vt:lpstr>
      <vt:lpstr>Analysis</vt:lpstr>
      <vt:lpstr>Emissions</vt:lpstr>
      <vt:lpstr>WAG</vt:lpstr>
      <vt:lpstr>Report</vt:lpstr>
      <vt:lpstr>Potomac Report</vt:lpstr>
      <vt:lpstr>Annual Report</vt:lpstr>
      <vt:lpstr>Potential Bidders</vt:lpstr>
      <vt:lpstr>Compliance Entities</vt:lpstr>
      <vt:lpstr>Auction</vt:lpstr>
      <vt:lpstr>CCR</vt:lpstr>
      <vt:lpstr>HHI Comparison</vt:lpstr>
      <vt:lpstr>Available Alowances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EEANY - Caiazza</dc:creator>
  <cp:lastModifiedBy>Roger Caiazza</cp:lastModifiedBy>
  <dcterms:created xsi:type="dcterms:W3CDTF">2013-12-09T12:40:22Z</dcterms:created>
  <dcterms:modified xsi:type="dcterms:W3CDTF">2025-07-16T17:54:24Z</dcterms:modified>
</cp:coreProperties>
</file>